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<sst xmlns="http://schemas.openxmlformats.org/spreadsheetml/2006/main" count="254" uniqueCount="195">
  <si>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</si>
  <si>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</si>
  <si>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</si>
  <si>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</si>
  <si>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</si>
  <si>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</si>
  <si>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</si>
  <si>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</si>
  <si>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</si>
  <si>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</si>
  <si>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</si>
  <si>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</si>
  <si>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</si>
  <si>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</si>
  <si>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</si>
  <si>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</si>
  <si>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</si>
  <si>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</si>
  <si>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</si>
  <si>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</si>
  <si>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</si>
  <si>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</si>
  <si>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</si>
  <si>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</si>
  <si>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</si>
  <si>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</si>
  <si>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</si>
  <si>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</si>
  <si>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</si>
  <si>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</si>
  <si>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</si>
  <si>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</si>
  <si>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</si>
  <si>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</si>
  <si>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</si>
  <si>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</si>
  <si>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</si>
  <si>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</si>
  <si>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</si>
  <si>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</si>
  <si>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</si>
  <si>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</si>
  <si>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</si>
  <si>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</si>
  <si>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</si>
  <si>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</si>
  <si>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</si>
  <si>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</si>
  <si>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</si>
  <si>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</si>
  <si>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</si>
  <si>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</si>
  <si>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</si>
  <si>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</si>
  <si>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</si>
  <si>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</si>
  <si>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</si>
  <si>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</si>
  <si>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</si>
  <si>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</si>
  <si>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</si>
  <si>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</si>
  <si>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</si>
  <si>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</si>
  <si>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</si>
  <si>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</si>
  <si>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</si>
  <si>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</si>
  <si>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</si>
  <si>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</si>
  <si>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</si>
  <si>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</si>
  <si>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</si>
  <si>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</si>
  <si>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</si>
  <si>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</si>
  <si>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</si>
  <si>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</si>
  <si>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</si>
  <si>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</si>
  <si>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</si>
  <si>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</si>
  <si>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</si>
  <si>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</si>
  <si>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</si>
  <si>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</si>
  <si>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</si>
  <si>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</si>
  <si>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</si>
  <si>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</si>
  <si>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</si>
  <si>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01040020460500212</t>
  </si>
  <si>
    <t>01040020460500213</t>
  </si>
  <si>
    <t>01040020460500222</t>
  </si>
  <si>
    <t>01040020460500223</t>
  </si>
  <si>
    <t>01040020460500225</t>
  </si>
  <si>
    <t>01040020460500226</t>
  </si>
  <si>
    <t>01040020460500290</t>
  </si>
  <si>
    <t>01040020460500340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</si>
  <si>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</si>
  <si>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</si>
  <si>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</si>
  <si>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</si>
  <si>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</si>
  <si>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</si>
  <si>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05023510300500225</t>
  </si>
  <si>
    <t>05036000100500223</t>
  </si>
  <si>
    <t>08014429900001211</t>
  </si>
  <si>
    <t>08014429900001226</t>
  </si>
  <si>
    <t>Заработная плата</t>
  </si>
  <si>
    <t>Начисления на оплату труда</t>
  </si>
  <si>
    <t>Прочие выплаты</t>
  </si>
  <si>
    <t xml:space="preserve">Транспортные услуги </t>
  </si>
  <si>
    <t>Коммунальные услуги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</si>
  <si>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</si>
  <si>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</si>
  <si>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</si>
  <si>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</si>
  <si>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</si>
  <si>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</si>
  <si>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</si>
  <si>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</si>
  <si>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</si>
  <si>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</si>
  <si>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</si>
  <si>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</si>
  <si>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</si>
  <si>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</si>
  <si>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</si>
  <si>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</si>
  <si>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</si>
  <si>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</si>
  <si>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Увеличение ОС</t>
  </si>
  <si>
    <t>Содержание автомобильных дорог</t>
  </si>
  <si>
    <t>В.М.Белый</t>
  </si>
  <si>
    <t>00001043110028120213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</si>
  <si>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</si>
  <si>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</si>
  <si>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</si>
  <si>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</si>
  <si>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</si>
  <si>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</si>
  <si>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</si>
  <si>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</si>
  <si>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</si>
  <si>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84220204999107514151.</t>
  </si>
  <si>
    <t>Невыясненные поступления, зачисляемые в бюджеты поселений</t>
  </si>
  <si>
    <t>84211701050100000180</t>
  </si>
  <si>
    <t>Налог на имущество</t>
  </si>
  <si>
    <t>1821060130101000110</t>
  </si>
  <si>
    <t>84220204999107508151.</t>
  </si>
  <si>
    <t>84220204999107594151.</t>
  </si>
  <si>
    <t>00004090127594244225</t>
  </si>
  <si>
    <t>00001023110028121211</t>
  </si>
  <si>
    <t>00001023110028121213</t>
  </si>
  <si>
    <t>00001043110028121211</t>
  </si>
  <si>
    <t>00001043110028121212</t>
  </si>
  <si>
    <t>00001043110028121213</t>
  </si>
  <si>
    <t>00001043110028244222</t>
  </si>
  <si>
    <t>00001043110028244223</t>
  </si>
  <si>
    <t>00001043110028244225</t>
  </si>
  <si>
    <t>00001043110028244226</t>
  </si>
  <si>
    <t>00001043110028244290</t>
  </si>
  <si>
    <t>00001043110028852290</t>
  </si>
  <si>
    <t>00001043110028244310</t>
  </si>
  <si>
    <t>00001043110028244340</t>
  </si>
  <si>
    <t>00001113310000870290</t>
  </si>
  <si>
    <t>00001133417514244340</t>
  </si>
  <si>
    <t>00002033515118121211</t>
  </si>
  <si>
    <t>00002033515118121213</t>
  </si>
  <si>
    <t>00002033515118244340</t>
  </si>
  <si>
    <t>00003100100035244225</t>
  </si>
  <si>
    <t>00003140100036244290</t>
  </si>
  <si>
    <t>00004090120034244225</t>
  </si>
  <si>
    <t>00004090127508244225</t>
  </si>
  <si>
    <t>00005020110031244223</t>
  </si>
  <si>
    <t>00005020110031244225</t>
  </si>
  <si>
    <t>00005020110031244340</t>
  </si>
  <si>
    <t>00005030110032244223</t>
  </si>
  <si>
    <t>00005030110032244225</t>
  </si>
  <si>
    <t>00005030110032244226.</t>
  </si>
  <si>
    <t>00004090128508244225</t>
  </si>
  <si>
    <t>18210606043101000110.</t>
  </si>
  <si>
    <t>00001050201100000510.</t>
  </si>
  <si>
    <t>00001050201100000610.</t>
  </si>
  <si>
    <t>00005020110031244310</t>
  </si>
  <si>
    <t>84220204999101003151</t>
  </si>
  <si>
    <t>Обеспечение выборов и референдумов</t>
  </si>
  <si>
    <t>00001073210030880290</t>
  </si>
  <si>
    <t>на  01 августа   2015г</t>
  </si>
  <si>
    <t>01.08.2015</t>
  </si>
  <si>
    <t>00004090128594244225</t>
  </si>
  <si>
    <t>"_04_" августа  2015  г.</t>
  </si>
  <si>
    <t>00014033600001540251.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</si>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</sst>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H16" sqref="H16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189</v>
      </c>
      <c r="F3" s="13"/>
      <c r="G3" s="13"/>
      <c r="H3" s="13" t="s">
        <v>33</v>
      </c>
      <c r="I3" s="19" t="s">
        <v>190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125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141</v>
      </c>
      <c r="I6" s="19" t="s">
        <v>142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8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69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0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G17+G18+G19+G20+G21+G22+G25+G26+G27+G28+G29+G30+G31+G32+G33+G34+G35+G36+G37</f>
        <v>3951444</v>
      </c>
      <c r="H15" s="49">
        <f>H17+H18+H19+H20+H21+H22+H25+H26+H27+H28+H29+H30+H31+H32+H33+H34+H35+H36+H37</f>
        <v>2109956.01</v>
      </c>
      <c r="I15" s="50" t="e">
        <f>I17+I18+I19+I20+I21+#REF!+I26+I27+I29+I30+I32+I33+I35+I36+I37</f>
        <v>#REF!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>
        <f>IF(ISNUMBER(G16),G16,0)-IF(ISNUMBER(H16),H16,0)</f>
        <v>0</v>
      </c>
    </row>
    <row r="17" spans="1:10" ht="78.75">
      <c r="A17" s="55" t="s">
        <v>122</v>
      </c>
      <c r="B17" s="35">
        <v>1</v>
      </c>
      <c r="C17" s="35">
        <v>110</v>
      </c>
      <c r="D17" s="53"/>
      <c r="E17" s="52" t="s">
        <v>126</v>
      </c>
      <c r="F17" s="52" t="s">
        <v>68</v>
      </c>
      <c r="G17" s="48">
        <v>229800</v>
      </c>
      <c r="H17" s="49">
        <v>82379.7</v>
      </c>
      <c r="I17" s="50">
        <f aca="true" t="shared" si="0" ref="I17:I39">IF(ISNUMBER(G17),G17,0)-IF(ISNUMBER(H17),H17,0)</f>
        <v>147420.3</v>
      </c>
      <c r="J17" t="s">
        <v>120</v>
      </c>
    </row>
    <row r="18" spans="1:10" ht="67.5">
      <c r="A18" s="55" t="s">
        <v>127</v>
      </c>
      <c r="B18" s="35">
        <v>1</v>
      </c>
      <c r="C18" s="35">
        <v>110</v>
      </c>
      <c r="D18" s="53"/>
      <c r="E18" s="52" t="s">
        <v>136</v>
      </c>
      <c r="F18" s="52" t="s">
        <v>68</v>
      </c>
      <c r="G18" s="48">
        <v>8700</v>
      </c>
      <c r="H18" s="49">
        <v>6619.42</v>
      </c>
      <c r="I18" s="50">
        <f>IF(ISNUMBER(G18),G18,0)-IF(ISNUMBER(H18),H18,0)</f>
        <v>2080.58</v>
      </c>
      <c r="J18" t="s">
        <v>120</v>
      </c>
    </row>
    <row r="19" spans="1:10" ht="78.75">
      <c r="A19" s="55" t="s">
        <v>122</v>
      </c>
      <c r="B19" s="35">
        <v>1</v>
      </c>
      <c r="C19" s="35">
        <v>110</v>
      </c>
      <c r="D19" s="53"/>
      <c r="E19" s="52" t="s">
        <v>137</v>
      </c>
      <c r="F19" s="52" t="s">
        <v>68</v>
      </c>
      <c r="G19" s="48">
        <v>300</v>
      </c>
      <c r="H19" s="49">
        <v>180.73</v>
      </c>
      <c r="I19" s="50">
        <f>IF(ISNUMBER(G19),G19,0)-IF(ISNUMBER(H19),H19,0)</f>
        <v>119.27000000000001</v>
      </c>
      <c r="J19" t="s">
        <v>120</v>
      </c>
    </row>
    <row r="20" spans="1:9" ht="78.75">
      <c r="A20" s="55" t="s">
        <v>122</v>
      </c>
      <c r="B20" s="35"/>
      <c r="C20" s="35"/>
      <c r="D20" s="53"/>
      <c r="E20" s="52" t="s">
        <v>138</v>
      </c>
      <c r="F20" s="52"/>
      <c r="G20" s="48">
        <v>19100</v>
      </c>
      <c r="H20" s="49">
        <v>13429.99</v>
      </c>
      <c r="I20" s="50">
        <f>G20-H20</f>
        <v>5670.01</v>
      </c>
    </row>
    <row r="21" spans="1:9" ht="33.75">
      <c r="A21" s="55" t="s">
        <v>80</v>
      </c>
      <c r="B21" s="35">
        <v>1</v>
      </c>
      <c r="C21" s="35">
        <v>110</v>
      </c>
      <c r="D21" s="53"/>
      <c r="E21" s="52" t="s">
        <v>139</v>
      </c>
      <c r="F21" s="52" t="s">
        <v>69</v>
      </c>
      <c r="G21" s="48">
        <v>400</v>
      </c>
      <c r="H21" s="49">
        <v>-479.99</v>
      </c>
      <c r="I21" s="50">
        <f t="shared" si="0"/>
        <v>879.99</v>
      </c>
    </row>
    <row r="22" spans="1:9" ht="12.75">
      <c r="A22" s="55" t="s">
        <v>148</v>
      </c>
      <c r="B22" s="35"/>
      <c r="C22" s="35"/>
      <c r="D22" s="53"/>
      <c r="E22" s="52" t="s">
        <v>149</v>
      </c>
      <c r="F22" s="52"/>
      <c r="G22" s="48"/>
      <c r="H22" s="49">
        <v>178.49</v>
      </c>
      <c r="I22" s="50">
        <f>-H22</f>
        <v>-178.49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/>
      <c r="H23" s="49"/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 t="shared" si="0"/>
        <v>0</v>
      </c>
    </row>
    <row r="25" spans="1:9" ht="157.5">
      <c r="A25" s="55" t="s">
        <v>194</v>
      </c>
      <c r="B25" s="35"/>
      <c r="C25" s="35"/>
      <c r="D25" s="53"/>
      <c r="E25" s="57" t="s">
        <v>182</v>
      </c>
      <c r="F25" s="52"/>
      <c r="G25" s="48">
        <v>1000</v>
      </c>
      <c r="H25" s="49">
        <v>3744</v>
      </c>
      <c r="I25" s="50">
        <f>-H25</f>
        <v>-3744</v>
      </c>
    </row>
    <row r="26" spans="1:9" ht="135">
      <c r="A26" s="55" t="s">
        <v>81</v>
      </c>
      <c r="B26" s="35">
        <v>1</v>
      </c>
      <c r="C26" s="35">
        <v>120</v>
      </c>
      <c r="D26" s="53"/>
      <c r="E26" s="52" t="s">
        <v>123</v>
      </c>
      <c r="F26" s="52" t="s">
        <v>72</v>
      </c>
      <c r="G26" s="48"/>
      <c r="H26" s="49"/>
      <c r="I26" s="50">
        <f t="shared" si="0"/>
        <v>0</v>
      </c>
    </row>
    <row r="27" spans="1:9" ht="33.75">
      <c r="A27" s="55" t="s">
        <v>124</v>
      </c>
      <c r="B27" s="35">
        <v>1</v>
      </c>
      <c r="C27" s="35">
        <v>130</v>
      </c>
      <c r="D27" s="53"/>
      <c r="E27" s="52" t="s">
        <v>140</v>
      </c>
      <c r="F27" s="52" t="s">
        <v>73</v>
      </c>
      <c r="G27" s="48">
        <v>750000</v>
      </c>
      <c r="H27" s="49">
        <v>430474</v>
      </c>
      <c r="I27" s="50">
        <f t="shared" si="0"/>
        <v>319526</v>
      </c>
    </row>
    <row r="28" spans="1:9" ht="45">
      <c r="A28" s="55" t="s">
        <v>146</v>
      </c>
      <c r="B28" s="35"/>
      <c r="C28" s="35"/>
      <c r="D28" s="53"/>
      <c r="E28" s="52" t="s">
        <v>147</v>
      </c>
      <c r="F28" s="52"/>
      <c r="G28" s="48"/>
      <c r="H28" s="49"/>
      <c r="I28" s="50"/>
    </row>
    <row r="29" spans="1:9" ht="78.75">
      <c r="A29" s="55" t="s">
        <v>82</v>
      </c>
      <c r="B29" s="35">
        <v>1</v>
      </c>
      <c r="C29" s="35">
        <v>151</v>
      </c>
      <c r="D29" s="53"/>
      <c r="E29" s="52" t="s">
        <v>128</v>
      </c>
      <c r="F29" s="52" t="s">
        <v>74</v>
      </c>
      <c r="G29" s="48">
        <v>1013180</v>
      </c>
      <c r="H29" s="49">
        <v>1013180</v>
      </c>
      <c r="I29" s="50">
        <f t="shared" si="0"/>
        <v>0</v>
      </c>
    </row>
    <row r="30" spans="1:9" ht="78.75">
      <c r="A30" s="55" t="s">
        <v>83</v>
      </c>
      <c r="B30" s="35">
        <v>1</v>
      </c>
      <c r="C30" s="35">
        <v>151</v>
      </c>
      <c r="D30" s="53"/>
      <c r="E30" s="57" t="str">
        <f>IF(ISBLANK(F30),"",REPLACE(F30,1,3,"000"))</f>
        <v>00020201001100102151</v>
      </c>
      <c r="F30" s="52" t="s">
        <v>75</v>
      </c>
      <c r="G30" s="48">
        <v>21121</v>
      </c>
      <c r="H30" s="49">
        <v>12320</v>
      </c>
      <c r="I30" s="50">
        <f t="shared" si="0"/>
        <v>8801</v>
      </c>
    </row>
    <row r="31" spans="1:9" ht="45">
      <c r="A31" s="55" t="s">
        <v>143</v>
      </c>
      <c r="B31" s="35"/>
      <c r="C31" s="35"/>
      <c r="D31" s="53"/>
      <c r="E31" s="57" t="s">
        <v>144</v>
      </c>
      <c r="F31" s="52"/>
      <c r="G31" s="48">
        <v>23900</v>
      </c>
      <c r="H31" s="49">
        <v>15920</v>
      </c>
      <c r="I31" s="50">
        <f t="shared" si="0"/>
        <v>7980</v>
      </c>
    </row>
    <row r="32" spans="1:9" ht="33.75">
      <c r="A32" s="55" t="s">
        <v>87</v>
      </c>
      <c r="B32" s="35"/>
      <c r="C32" s="35"/>
      <c r="D32" s="53"/>
      <c r="E32" s="57" t="s">
        <v>130</v>
      </c>
      <c r="F32" s="52"/>
      <c r="G32" s="48"/>
      <c r="H32" s="49"/>
      <c r="I32" s="50">
        <f t="shared" si="0"/>
        <v>0</v>
      </c>
    </row>
    <row r="33" spans="1:9" ht="33.75">
      <c r="A33" s="55" t="s">
        <v>131</v>
      </c>
      <c r="B33" s="35"/>
      <c r="C33" s="35"/>
      <c r="D33" s="53"/>
      <c r="E33" s="57" t="s">
        <v>150</v>
      </c>
      <c r="F33" s="52"/>
      <c r="G33" s="48">
        <v>38023</v>
      </c>
      <c r="H33" s="49">
        <v>20008.67</v>
      </c>
      <c r="I33" s="50">
        <f t="shared" si="0"/>
        <v>18014.33</v>
      </c>
    </row>
    <row r="34" spans="1:9" ht="33.75">
      <c r="A34" s="55" t="s">
        <v>131</v>
      </c>
      <c r="B34" s="35"/>
      <c r="C34" s="35"/>
      <c r="D34" s="53"/>
      <c r="E34" s="57" t="s">
        <v>151</v>
      </c>
      <c r="F34" s="52"/>
      <c r="G34" s="48">
        <v>174816</v>
      </c>
      <c r="H34" s="49"/>
      <c r="I34" s="50">
        <f>IF(ISNUMBER(G34),G34,0)-IF(ISNUMBER(H34),H34,0)</f>
        <v>174816</v>
      </c>
    </row>
    <row r="35" spans="1:9" ht="67.5">
      <c r="A35" s="55" t="s">
        <v>84</v>
      </c>
      <c r="B35" s="35">
        <v>1</v>
      </c>
      <c r="C35" s="35">
        <v>151</v>
      </c>
      <c r="D35" s="53"/>
      <c r="E35" s="57" t="str">
        <f>IF(ISBLANK(F35),"",REPLACE(F35,1,3,"000"))</f>
        <v>00020203015100000151</v>
      </c>
      <c r="F35" s="52" t="s">
        <v>76</v>
      </c>
      <c r="G35" s="48">
        <v>30743</v>
      </c>
      <c r="H35" s="49">
        <v>19270</v>
      </c>
      <c r="I35" s="50">
        <f t="shared" si="0"/>
        <v>11473</v>
      </c>
    </row>
    <row r="36" spans="1:9" ht="67.5">
      <c r="A36" s="55" t="s">
        <v>85</v>
      </c>
      <c r="B36" s="35">
        <v>1</v>
      </c>
      <c r="C36" s="35">
        <v>151</v>
      </c>
      <c r="D36" s="53"/>
      <c r="E36" s="52" t="s">
        <v>186</v>
      </c>
      <c r="F36" s="52" t="s">
        <v>77</v>
      </c>
      <c r="G36" s="48">
        <v>1639850</v>
      </c>
      <c r="H36" s="49">
        <v>492563</v>
      </c>
      <c r="I36" s="50">
        <f t="shared" si="0"/>
        <v>1147287</v>
      </c>
    </row>
    <row r="37" spans="1:9" ht="101.25">
      <c r="A37" s="55" t="s">
        <v>86</v>
      </c>
      <c r="B37" s="35">
        <v>1</v>
      </c>
      <c r="C37" s="35">
        <v>151</v>
      </c>
      <c r="D37" s="53"/>
      <c r="E37" s="57" t="s">
        <v>145</v>
      </c>
      <c r="F37" s="52" t="s">
        <v>78</v>
      </c>
      <c r="G37" s="48">
        <v>511</v>
      </c>
      <c r="H37" s="49">
        <v>168</v>
      </c>
      <c r="I37" s="50">
        <f t="shared" si="0"/>
        <v>343</v>
      </c>
    </row>
    <row r="38" spans="1:9" ht="0.75" customHeight="1">
      <c r="A38" s="55" t="s">
        <v>121</v>
      </c>
      <c r="B38" s="35"/>
      <c r="C38" s="35"/>
      <c r="D38" s="53"/>
      <c r="E38" s="52" t="s">
        <v>119</v>
      </c>
      <c r="F38" s="52"/>
      <c r="G38" s="48">
        <v>39990</v>
      </c>
      <c r="H38" s="49">
        <v>20386</v>
      </c>
      <c r="I38" s="50">
        <f t="shared" si="0"/>
        <v>19604</v>
      </c>
    </row>
    <row r="39" spans="1:9" ht="33.75" hidden="1">
      <c r="A39" s="55" t="s">
        <v>87</v>
      </c>
      <c r="B39" s="35">
        <v>1</v>
      </c>
      <c r="C39" s="35">
        <v>151</v>
      </c>
      <c r="D39" s="53"/>
      <c r="E39" s="57" t="str">
        <f>IF(ISBLANK(F39),"",REPLACE(F39,1,3,"000"))</f>
        <v>00020204999105002151</v>
      </c>
      <c r="F39" s="52" t="s">
        <v>79</v>
      </c>
      <c r="G39" s="48">
        <v>16780</v>
      </c>
      <c r="H39" s="49">
        <v>16780</v>
      </c>
      <c r="I39" s="50">
        <f t="shared" si="0"/>
        <v>0</v>
      </c>
    </row>
    <row r="40" spans="1:9" ht="12.75" customHeight="1">
      <c r="A40" s="35"/>
      <c r="B40" s="35"/>
      <c r="C40" s="35"/>
      <c r="D40" s="38"/>
      <c r="E40" s="24"/>
      <c r="F40" s="24"/>
      <c r="G40" s="24"/>
      <c r="H40" s="24"/>
      <c r="I40" s="24"/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22.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7" ht="11.25" customHeight="1">
      <c r="A44" s="11"/>
      <c r="B44" s="11"/>
      <c r="C44" s="11"/>
      <c r="D44" s="11"/>
      <c r="E44" s="22"/>
      <c r="F44" s="22"/>
      <c r="G44" s="40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3" ht="23.25" customHeight="1">
      <c r="A64" s="11"/>
      <c r="B64" s="11"/>
      <c r="C64" s="11"/>
    </row>
    <row r="65" ht="9.75" customHeight="1"/>
    <row r="66" spans="1:6" ht="12.75" customHeight="1">
      <c r="A66" s="22"/>
      <c r="B66" s="22"/>
      <c r="C66" s="22"/>
      <c r="D66" s="22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18.75390625" style="0" customWidth="1"/>
    <col min="5" max="5" width="18.625" style="0" hidden="1" customWidth="1"/>
    <col min="6" max="6" width="14.37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8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69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0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4002634.33</v>
      </c>
      <c r="G7" s="49">
        <f>G8</f>
        <v>2152461.29</v>
      </c>
      <c r="H7" s="48">
        <f>F8-G8</f>
        <v>1850173.04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F9+F10+F11+F12+F13+F14+F15+F16+F17+F18+F19+F20+F21+F22++F23+F24+F25+F26+F27+F28+F29+F30+F31+F32+F33+F34+F35+F36+F37+F38+F39+F40+F41+F42+F43+F44</f>
        <v>4002634.33</v>
      </c>
      <c r="G8" s="49">
        <f>G9+G10+G11+G12+G13+G14+G15+G16+G17+G18+G19+G20+G21+G22+G23+G24+G25+G26+G27+G28+G29+G30+G31+G32+G33+G34+G35+G36+G37+G38+G39+G40+G41+G42+G43+G44</f>
        <v>2152461.29</v>
      </c>
      <c r="H8" s="48">
        <f>H7</f>
        <v>1850173.04</v>
      </c>
    </row>
    <row r="9" spans="1:8" ht="15" customHeight="1">
      <c r="A9" s="55" t="s">
        <v>109</v>
      </c>
      <c r="B9" s="35">
        <v>2</v>
      </c>
      <c r="C9" s="53"/>
      <c r="D9" s="63" t="s">
        <v>153</v>
      </c>
      <c r="E9" s="52" t="s">
        <v>88</v>
      </c>
      <c r="F9" s="48">
        <v>358580</v>
      </c>
      <c r="G9" s="49">
        <v>211711.72</v>
      </c>
      <c r="H9" s="50">
        <f>F9-G9</f>
        <v>146868.28</v>
      </c>
    </row>
    <row r="10" spans="1:8" ht="23.25" customHeight="1">
      <c r="A10" s="55" t="s">
        <v>110</v>
      </c>
      <c r="B10" s="35">
        <v>2</v>
      </c>
      <c r="C10" s="53"/>
      <c r="D10" s="63" t="s">
        <v>154</v>
      </c>
      <c r="E10" s="52" t="s">
        <v>89</v>
      </c>
      <c r="F10" s="48">
        <v>108290</v>
      </c>
      <c r="G10" s="49">
        <v>63941</v>
      </c>
      <c r="H10" s="50">
        <f aca="true" t="shared" si="0" ref="H10:H43">IF(ISNUMBER(F10),F10,0)-IF(ISNUMBER(G10),G10,0)</f>
        <v>44349</v>
      </c>
    </row>
    <row r="11" spans="1:8" ht="12.75" customHeight="1">
      <c r="A11" s="55" t="s">
        <v>109</v>
      </c>
      <c r="B11" s="35">
        <v>2</v>
      </c>
      <c r="C11" s="53"/>
      <c r="D11" s="63" t="s">
        <v>155</v>
      </c>
      <c r="E11" s="52" t="s">
        <v>90</v>
      </c>
      <c r="F11" s="48">
        <v>661779</v>
      </c>
      <c r="G11" s="49">
        <v>342463.69</v>
      </c>
      <c r="H11" s="50">
        <f>IF(ISNUMBER(F11),F11,0)-IF(ISNUMBER(G11),G11,0)</f>
        <v>319315.31</v>
      </c>
    </row>
    <row r="12" spans="1:8" ht="17.25" customHeight="1">
      <c r="A12" s="55" t="s">
        <v>111</v>
      </c>
      <c r="B12" s="35">
        <v>2</v>
      </c>
      <c r="C12" s="53"/>
      <c r="D12" s="63" t="s">
        <v>156</v>
      </c>
      <c r="E12" s="52" t="s">
        <v>91</v>
      </c>
      <c r="F12" s="48">
        <v>1000</v>
      </c>
      <c r="G12" s="49"/>
      <c r="H12" s="50">
        <f t="shared" si="0"/>
        <v>1000</v>
      </c>
    </row>
    <row r="13" spans="1:8" ht="22.5">
      <c r="A13" s="55" t="s">
        <v>110</v>
      </c>
      <c r="B13" s="35">
        <v>2</v>
      </c>
      <c r="C13" s="53"/>
      <c r="D13" s="63" t="s">
        <v>135</v>
      </c>
      <c r="E13" s="52" t="s">
        <v>92</v>
      </c>
      <c r="F13" s="48">
        <v>199857</v>
      </c>
      <c r="G13" s="49">
        <v>109532.31</v>
      </c>
      <c r="H13" s="50">
        <f t="shared" si="0"/>
        <v>90324.69</v>
      </c>
    </row>
    <row r="14" spans="1:8" ht="12.75">
      <c r="A14" s="55" t="s">
        <v>109</v>
      </c>
      <c r="B14" s="35"/>
      <c r="C14" s="53"/>
      <c r="D14" s="63" t="s">
        <v>155</v>
      </c>
      <c r="E14" s="52"/>
      <c r="F14" s="48">
        <v>26893</v>
      </c>
      <c r="G14" s="49">
        <v>13405.46</v>
      </c>
      <c r="H14" s="50">
        <f t="shared" si="0"/>
        <v>13487.54</v>
      </c>
    </row>
    <row r="15" spans="1:8" ht="22.5">
      <c r="A15" s="55" t="s">
        <v>110</v>
      </c>
      <c r="B15" s="35"/>
      <c r="C15" s="53"/>
      <c r="D15" s="63" t="s">
        <v>157</v>
      </c>
      <c r="E15" s="52"/>
      <c r="F15" s="48">
        <v>8122</v>
      </c>
      <c r="G15" s="49">
        <v>4002</v>
      </c>
      <c r="H15" s="50">
        <f t="shared" si="0"/>
        <v>4120</v>
      </c>
    </row>
    <row r="16" spans="1:8" ht="12.75">
      <c r="A16" s="55" t="s">
        <v>112</v>
      </c>
      <c r="B16" s="35">
        <v>2</v>
      </c>
      <c r="C16" s="53"/>
      <c r="D16" s="63" t="s">
        <v>158</v>
      </c>
      <c r="E16" s="52" t="s">
        <v>93</v>
      </c>
      <c r="F16" s="48">
        <v>5568</v>
      </c>
      <c r="G16" s="49"/>
      <c r="H16" s="50">
        <f t="shared" si="0"/>
        <v>5568</v>
      </c>
    </row>
    <row r="17" spans="1:8" ht="12.75">
      <c r="A17" s="55" t="s">
        <v>113</v>
      </c>
      <c r="B17" s="35">
        <v>2</v>
      </c>
      <c r="C17" s="53"/>
      <c r="D17" s="63" t="s">
        <v>159</v>
      </c>
      <c r="E17" s="52" t="s">
        <v>94</v>
      </c>
      <c r="F17" s="48">
        <v>34796.79</v>
      </c>
      <c r="G17" s="49">
        <v>22290.59</v>
      </c>
      <c r="H17" s="50">
        <f t="shared" si="0"/>
        <v>12506.2</v>
      </c>
    </row>
    <row r="18" spans="1:8" ht="22.5">
      <c r="A18" s="55" t="s">
        <v>114</v>
      </c>
      <c r="B18" s="35">
        <v>2</v>
      </c>
      <c r="C18" s="53"/>
      <c r="D18" s="63" t="s">
        <v>160</v>
      </c>
      <c r="E18" s="52" t="s">
        <v>95</v>
      </c>
      <c r="F18" s="48">
        <v>70445.21</v>
      </c>
      <c r="G18" s="49">
        <v>60686</v>
      </c>
      <c r="H18" s="50">
        <f t="shared" si="0"/>
        <v>9759.210000000006</v>
      </c>
    </row>
    <row r="19" spans="1:8" ht="12.75">
      <c r="A19" s="55" t="s">
        <v>115</v>
      </c>
      <c r="B19" s="35">
        <v>2</v>
      </c>
      <c r="C19" s="53"/>
      <c r="D19" s="63" t="s">
        <v>161</v>
      </c>
      <c r="E19" s="52" t="s">
        <v>96</v>
      </c>
      <c r="F19" s="48">
        <v>114564</v>
      </c>
      <c r="G19" s="49">
        <v>61267.23</v>
      </c>
      <c r="H19" s="50">
        <f t="shared" si="0"/>
        <v>53296.77</v>
      </c>
    </row>
    <row r="20" spans="1:8" ht="12.75">
      <c r="A20" s="55" t="s">
        <v>115</v>
      </c>
      <c r="B20" s="35">
        <v>2</v>
      </c>
      <c r="C20" s="53"/>
      <c r="D20" s="63" t="s">
        <v>162</v>
      </c>
      <c r="E20" s="52" t="s">
        <v>97</v>
      </c>
      <c r="F20" s="48">
        <v>505</v>
      </c>
      <c r="G20" s="49"/>
      <c r="H20" s="50">
        <f t="shared" si="0"/>
        <v>505</v>
      </c>
    </row>
    <row r="21" spans="1:8" ht="12.75">
      <c r="A21" s="55" t="s">
        <v>115</v>
      </c>
      <c r="B21" s="35"/>
      <c r="C21" s="53"/>
      <c r="D21" s="63" t="s">
        <v>163</v>
      </c>
      <c r="E21" s="52"/>
      <c r="F21" s="48">
        <v>3456</v>
      </c>
      <c r="G21" s="49">
        <v>1988</v>
      </c>
      <c r="H21" s="50"/>
    </row>
    <row r="22" spans="1:8" ht="12.75">
      <c r="A22" s="55" t="s">
        <v>132</v>
      </c>
      <c r="B22" s="35"/>
      <c r="C22" s="53"/>
      <c r="D22" s="63" t="s">
        <v>164</v>
      </c>
      <c r="E22" s="52"/>
      <c r="F22" s="48">
        <v>15000</v>
      </c>
      <c r="G22" s="49">
        <v>5840</v>
      </c>
      <c r="H22" s="50">
        <f t="shared" si="0"/>
        <v>9160</v>
      </c>
    </row>
    <row r="23" spans="1:8" ht="22.5">
      <c r="A23" s="55" t="s">
        <v>116</v>
      </c>
      <c r="B23" s="35">
        <v>2</v>
      </c>
      <c r="C23" s="53"/>
      <c r="D23" s="63" t="s">
        <v>165</v>
      </c>
      <c r="E23" s="52" t="s">
        <v>98</v>
      </c>
      <c r="F23" s="48">
        <v>97195</v>
      </c>
      <c r="G23" s="49">
        <v>44772</v>
      </c>
      <c r="H23" s="50">
        <f t="shared" si="0"/>
        <v>52423</v>
      </c>
    </row>
    <row r="24" spans="1:8" ht="22.5">
      <c r="A24" s="55" t="s">
        <v>187</v>
      </c>
      <c r="B24" s="35"/>
      <c r="C24" s="53"/>
      <c r="D24" s="63" t="s">
        <v>188</v>
      </c>
      <c r="E24" s="52"/>
      <c r="F24" s="48">
        <v>30000</v>
      </c>
      <c r="G24" s="49">
        <v>30000</v>
      </c>
      <c r="H24" s="50">
        <f t="shared" si="0"/>
        <v>0</v>
      </c>
    </row>
    <row r="25" spans="1:8" ht="12.75">
      <c r="A25" s="55" t="s">
        <v>115</v>
      </c>
      <c r="B25" s="35"/>
      <c r="C25" s="53"/>
      <c r="D25" s="63" t="s">
        <v>166</v>
      </c>
      <c r="E25" s="52"/>
      <c r="F25" s="48">
        <v>10000</v>
      </c>
      <c r="G25" s="49"/>
      <c r="H25" s="50">
        <f t="shared" si="0"/>
        <v>10000</v>
      </c>
    </row>
    <row r="26" spans="1:8" ht="22.5">
      <c r="A26" s="55" t="s">
        <v>116</v>
      </c>
      <c r="B26" s="35">
        <v>2</v>
      </c>
      <c r="C26" s="53"/>
      <c r="D26" s="63" t="s">
        <v>167</v>
      </c>
      <c r="E26" s="52" t="s">
        <v>99</v>
      </c>
      <c r="F26" s="48">
        <v>511</v>
      </c>
      <c r="G26" s="49"/>
      <c r="H26" s="50">
        <f t="shared" si="0"/>
        <v>511</v>
      </c>
    </row>
    <row r="27" spans="1:8" ht="16.5" customHeight="1">
      <c r="A27" s="55" t="s">
        <v>109</v>
      </c>
      <c r="B27" s="35">
        <v>2</v>
      </c>
      <c r="C27" s="53"/>
      <c r="D27" s="63" t="s">
        <v>168</v>
      </c>
      <c r="E27" s="52" t="s">
        <v>100</v>
      </c>
      <c r="F27" s="48">
        <v>22273</v>
      </c>
      <c r="G27" s="49">
        <v>12824</v>
      </c>
      <c r="H27" s="50">
        <f t="shared" si="0"/>
        <v>9449</v>
      </c>
    </row>
    <row r="28" spans="1:8" ht="22.5">
      <c r="A28" s="55" t="s">
        <v>110</v>
      </c>
      <c r="B28" s="35">
        <v>2</v>
      </c>
      <c r="C28" s="53"/>
      <c r="D28" s="63" t="s">
        <v>169</v>
      </c>
      <c r="E28" s="52" t="s">
        <v>101</v>
      </c>
      <c r="F28" s="48">
        <v>6727</v>
      </c>
      <c r="G28" s="49">
        <v>3871</v>
      </c>
      <c r="H28" s="50">
        <f t="shared" si="0"/>
        <v>2856</v>
      </c>
    </row>
    <row r="29" spans="1:8" ht="22.5">
      <c r="A29" s="55" t="s">
        <v>116</v>
      </c>
      <c r="B29" s="35">
        <v>2</v>
      </c>
      <c r="C29" s="53"/>
      <c r="D29" s="63" t="s">
        <v>170</v>
      </c>
      <c r="E29" s="52" t="s">
        <v>102</v>
      </c>
      <c r="F29" s="48">
        <v>1743</v>
      </c>
      <c r="G29" s="49"/>
      <c r="H29" s="50">
        <f t="shared" si="0"/>
        <v>1743</v>
      </c>
    </row>
    <row r="30" spans="1:8" ht="22.5">
      <c r="A30" s="55" t="s">
        <v>114</v>
      </c>
      <c r="B30" s="35"/>
      <c r="C30" s="53"/>
      <c r="D30" s="63" t="s">
        <v>171</v>
      </c>
      <c r="E30" s="52"/>
      <c r="F30" s="48">
        <v>24000</v>
      </c>
      <c r="G30" s="49"/>
      <c r="H30" s="50">
        <f t="shared" si="0"/>
        <v>24000</v>
      </c>
    </row>
    <row r="31" spans="1:8" ht="22.5">
      <c r="A31" s="55" t="s">
        <v>114</v>
      </c>
      <c r="B31" s="35"/>
      <c r="C31" s="53"/>
      <c r="D31" s="63" t="s">
        <v>172</v>
      </c>
      <c r="E31" s="52"/>
      <c r="F31" s="48">
        <v>2000</v>
      </c>
      <c r="G31" s="49"/>
      <c r="H31" s="50">
        <v>2000</v>
      </c>
    </row>
    <row r="32" spans="1:8" ht="22.5">
      <c r="A32" s="55" t="s">
        <v>133</v>
      </c>
      <c r="B32" s="35">
        <v>2</v>
      </c>
      <c r="C32" s="53"/>
      <c r="D32" s="63" t="s">
        <v>173</v>
      </c>
      <c r="E32" s="52" t="s">
        <v>103</v>
      </c>
      <c r="F32" s="48">
        <v>28500</v>
      </c>
      <c r="G32" s="49">
        <v>28500</v>
      </c>
      <c r="H32" s="50">
        <f t="shared" si="0"/>
        <v>0</v>
      </c>
    </row>
    <row r="33" spans="1:8" ht="22.5">
      <c r="A33" s="55" t="s">
        <v>133</v>
      </c>
      <c r="B33" s="35"/>
      <c r="C33" s="53"/>
      <c r="D33" s="63" t="s">
        <v>174</v>
      </c>
      <c r="E33" s="52"/>
      <c r="F33" s="48">
        <v>38023</v>
      </c>
      <c r="G33" s="49">
        <v>18000</v>
      </c>
      <c r="H33" s="50">
        <f t="shared" si="0"/>
        <v>20023</v>
      </c>
    </row>
    <row r="34" spans="1:8" ht="22.5">
      <c r="A34" s="55" t="s">
        <v>133</v>
      </c>
      <c r="B34" s="35"/>
      <c r="C34" s="53"/>
      <c r="D34" s="63" t="s">
        <v>152</v>
      </c>
      <c r="E34" s="52"/>
      <c r="F34" s="48">
        <v>174816</v>
      </c>
      <c r="G34" s="49"/>
      <c r="H34" s="50">
        <f>IF(ISNUMBER(F34),F34,0)-IF(ISNUMBER(G34),G34,0)</f>
        <v>174816</v>
      </c>
    </row>
    <row r="35" spans="1:8" ht="22.5">
      <c r="A35" s="55" t="s">
        <v>133</v>
      </c>
      <c r="B35" s="35"/>
      <c r="C35" s="53"/>
      <c r="D35" s="63" t="s">
        <v>181</v>
      </c>
      <c r="E35" s="52"/>
      <c r="F35" s="48">
        <v>39</v>
      </c>
      <c r="G35" s="49">
        <v>39</v>
      </c>
      <c r="H35" s="50">
        <f>IF(ISNUMBER(F35),F35,0)-IF(ISNUMBER(G35),G35,0)</f>
        <v>0</v>
      </c>
    </row>
    <row r="36" spans="1:8" ht="22.5">
      <c r="A36" s="55" t="s">
        <v>133</v>
      </c>
      <c r="B36" s="35"/>
      <c r="C36" s="53"/>
      <c r="D36" s="63" t="s">
        <v>191</v>
      </c>
      <c r="E36" s="52"/>
      <c r="F36" s="48">
        <v>5245</v>
      </c>
      <c r="G36" s="49"/>
      <c r="H36" s="50">
        <f>IF(ISNUMBER(F36),F36,0)-IF(ISNUMBER(G36),G36,0)</f>
        <v>5245</v>
      </c>
    </row>
    <row r="37" spans="1:8" ht="16.5" customHeight="1">
      <c r="A37" s="55" t="s">
        <v>113</v>
      </c>
      <c r="B37" s="35">
        <v>2</v>
      </c>
      <c r="C37" s="53"/>
      <c r="D37" s="63" t="s">
        <v>175</v>
      </c>
      <c r="E37" s="52" t="s">
        <v>104</v>
      </c>
      <c r="F37" s="48">
        <v>418149</v>
      </c>
      <c r="G37" s="49">
        <v>287648.17</v>
      </c>
      <c r="H37" s="50">
        <f t="shared" si="0"/>
        <v>130500.83000000002</v>
      </c>
    </row>
    <row r="38" spans="1:8" ht="22.5">
      <c r="A38" s="55" t="s">
        <v>114</v>
      </c>
      <c r="B38" s="35">
        <v>2</v>
      </c>
      <c r="C38" s="53"/>
      <c r="D38" s="63" t="s">
        <v>176</v>
      </c>
      <c r="E38" s="52" t="s">
        <v>105</v>
      </c>
      <c r="F38" s="48">
        <v>130388</v>
      </c>
      <c r="G38" s="49">
        <v>60192</v>
      </c>
      <c r="H38" s="50">
        <f t="shared" si="0"/>
        <v>70196</v>
      </c>
    </row>
    <row r="39" spans="1:8" s="67" customFormat="1" ht="22.5">
      <c r="A39" s="55" t="s">
        <v>116</v>
      </c>
      <c r="B39" s="35">
        <v>2</v>
      </c>
      <c r="C39" s="53"/>
      <c r="D39" s="63" t="s">
        <v>177</v>
      </c>
      <c r="E39" s="52" t="s">
        <v>106</v>
      </c>
      <c r="F39" s="64">
        <v>237297</v>
      </c>
      <c r="G39" s="65">
        <v>145514</v>
      </c>
      <c r="H39" s="66">
        <f t="shared" si="0"/>
        <v>91783</v>
      </c>
    </row>
    <row r="40" spans="1:8" s="67" customFormat="1" ht="11.25">
      <c r="A40" s="55" t="s">
        <v>132</v>
      </c>
      <c r="B40" s="35"/>
      <c r="C40" s="53"/>
      <c r="D40" s="63" t="s">
        <v>185</v>
      </c>
      <c r="E40" s="52"/>
      <c r="F40" s="64">
        <v>6800</v>
      </c>
      <c r="G40" s="65">
        <v>6800</v>
      </c>
      <c r="H40" s="66">
        <f t="shared" si="0"/>
        <v>0</v>
      </c>
    </row>
    <row r="41" spans="1:8" s="67" customFormat="1" ht="12" customHeight="1">
      <c r="A41" s="55" t="s">
        <v>113</v>
      </c>
      <c r="B41" s="35"/>
      <c r="C41" s="53"/>
      <c r="D41" s="63" t="s">
        <v>178</v>
      </c>
      <c r="E41" s="52"/>
      <c r="F41" s="64">
        <v>180950.33</v>
      </c>
      <c r="G41" s="65">
        <v>88726.12</v>
      </c>
      <c r="H41" s="66">
        <f t="shared" si="0"/>
        <v>92224.20999999999</v>
      </c>
    </row>
    <row r="42" spans="1:8" s="67" customFormat="1" ht="22.5">
      <c r="A42" s="55" t="s">
        <v>114</v>
      </c>
      <c r="B42" s="35"/>
      <c r="C42" s="53"/>
      <c r="D42" s="63" t="s">
        <v>179</v>
      </c>
      <c r="E42" s="52"/>
      <c r="F42" s="64">
        <v>165342</v>
      </c>
      <c r="G42" s="65">
        <v>73765</v>
      </c>
      <c r="H42" s="66">
        <f>IF(ISNUMBER(F42),F42,0)-IF(ISNUMBER(G42),G42,0)</f>
        <v>91577</v>
      </c>
    </row>
    <row r="43" spans="1:8" s="67" customFormat="1" ht="12" customHeight="1">
      <c r="A43" s="55" t="s">
        <v>115</v>
      </c>
      <c r="B43" s="35">
        <v>2</v>
      </c>
      <c r="C43" s="53"/>
      <c r="D43" s="59" t="s">
        <v>180</v>
      </c>
      <c r="E43" s="52" t="s">
        <v>107</v>
      </c>
      <c r="F43" s="64">
        <v>187488</v>
      </c>
      <c r="G43" s="65">
        <v>98900</v>
      </c>
      <c r="H43" s="66">
        <f t="shared" si="0"/>
        <v>88588</v>
      </c>
    </row>
    <row r="44" spans="1:8" s="67" customFormat="1" ht="11.25" customHeight="1" thickBot="1">
      <c r="A44" s="55" t="s">
        <v>115</v>
      </c>
      <c r="B44" s="35">
        <v>2</v>
      </c>
      <c r="C44" s="53"/>
      <c r="D44" s="59" t="s">
        <v>193</v>
      </c>
      <c r="E44" s="52" t="s">
        <v>108</v>
      </c>
      <c r="F44" s="64">
        <v>626292</v>
      </c>
      <c r="G44" s="65">
        <v>355782</v>
      </c>
      <c r="H44" s="66">
        <f>IF(ISNUMBER(F44),F44,0)-IF(ISNUMBER(G44),G44,0)</f>
        <v>270510</v>
      </c>
    </row>
    <row r="45" spans="1:8" ht="22.5" customHeight="1" thickBot="1">
      <c r="A45" s="31" t="s">
        <v>28</v>
      </c>
      <c r="B45" s="35"/>
      <c r="C45" s="46">
        <v>450</v>
      </c>
      <c r="D45" s="45" t="s">
        <v>25</v>
      </c>
      <c r="E45" s="45"/>
      <c r="F45" s="56">
        <v>-51190.33</v>
      </c>
      <c r="G45" s="56">
        <v>42505.28</v>
      </c>
      <c r="H45" s="56">
        <f>F45+G45</f>
        <v>-8685.050000000003</v>
      </c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A36" sqref="A36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8" t="s">
        <v>63</v>
      </c>
      <c r="D4" s="68" t="s">
        <v>60</v>
      </c>
      <c r="E4" s="8"/>
      <c r="F4" s="74" t="s">
        <v>61</v>
      </c>
      <c r="G4" s="77" t="s">
        <v>35</v>
      </c>
      <c r="H4" s="71" t="s">
        <v>62</v>
      </c>
    </row>
    <row r="5" spans="1:8" ht="10.5" customHeight="1">
      <c r="A5" s="8" t="s">
        <v>6</v>
      </c>
      <c r="B5" s="8"/>
      <c r="C5" s="69"/>
      <c r="D5" s="69"/>
      <c r="E5" s="25"/>
      <c r="F5" s="75"/>
      <c r="G5" s="78"/>
      <c r="H5" s="72"/>
    </row>
    <row r="6" spans="1:8" ht="37.5" customHeight="1">
      <c r="A6" s="8"/>
      <c r="B6" s="8"/>
      <c r="C6" s="70"/>
      <c r="D6" s="70"/>
      <c r="E6" s="8"/>
      <c r="F6" s="76"/>
      <c r="G6" s="79"/>
      <c r="H6" s="73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-51190.33</v>
      </c>
      <c r="G8" s="48">
        <f>G10+G12+G19</f>
        <v>42505.28000000026</v>
      </c>
      <c r="H8" s="48">
        <f>F8+G8</f>
        <v>-8685.049999999741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v>-51190.33</v>
      </c>
      <c r="G19" s="48">
        <f>G20+G21</f>
        <v>42505.28000000026</v>
      </c>
      <c r="H19" s="50">
        <f>F19+G19</f>
        <v>-8685.049999999741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183</v>
      </c>
      <c r="E20" s="52"/>
      <c r="F20" s="48">
        <v>-51190.33</v>
      </c>
      <c r="G20" s="48">
        <v>-2109956.01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184</v>
      </c>
      <c r="E21" s="52"/>
      <c r="F21" s="48"/>
      <c r="G21" s="48">
        <v>2152461.29</v>
      </c>
      <c r="H21" s="50" t="s">
        <v>25</v>
      </c>
    </row>
    <row r="22" spans="1:8" ht="33.75">
      <c r="A22" s="55" t="s">
        <v>118</v>
      </c>
      <c r="B22" s="35">
        <v>5</v>
      </c>
      <c r="C22" s="53" t="s">
        <v>23</v>
      </c>
      <c r="D22" s="57"/>
      <c r="E22" s="52" t="s">
        <v>117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134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129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192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2015-08-03T09:30:01Z</cp:lastPrinted>
  <dcterms:created xsi:type="dcterms:W3CDTF">1999-06-18T11:49:53Z</dcterms:created>
  <dcterms:modified xsi:type="dcterms:W3CDTF">2015-08-04T08:03:05Z</dcterms:modified>
  <cp:category/>
  <cp:version/>
  <cp:contentType/>
  <cp:contentStatus/>
</cp:coreProperties>
</file>