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<sst xmlns="http://schemas.openxmlformats.org/spreadsheetml/2006/main" count="227" uniqueCount="173">
  <si>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</si>
  <si>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</si>
  <si>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</si>
  <si>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</si>
  <si>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</si>
  <si>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</si>
  <si>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</si>
  <si>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</si>
  <si>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</si>
  <si>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</si>
  <si>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</si>
  <si>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</si>
  <si>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</si>
  <si>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</si>
  <si>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</si>
  <si>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</si>
  <si>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</si>
  <si>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</si>
  <si>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</si>
  <si>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</si>
  <si>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</si>
  <si>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</si>
  <si>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</si>
  <si>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</si>
  <si>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</si>
  <si>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</si>
  <si>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</si>
  <si>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</si>
  <si>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</si>
  <si>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</si>
  <si>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</si>
  <si>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</si>
  <si>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</si>
  <si>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</si>
  <si>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</si>
  <si>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</si>
  <si>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</si>
  <si>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</si>
  <si>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</si>
  <si>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</si>
  <si>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</si>
  <si>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</si>
  <si>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</si>
  <si>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</si>
  <si>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</si>
  <si>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</si>
  <si>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</si>
  <si>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</si>
  <si>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</si>
  <si>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</si>
  <si>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</si>
  <si>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</si>
  <si>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X</t>
  </si>
  <si>
    <t>из них:</t>
  </si>
  <si>
    <t xml:space="preserve">    Глава по БК</t>
  </si>
  <si>
    <t xml:space="preserve">Наименование </t>
  </si>
  <si>
    <t>Периодичность:  месячная</t>
  </si>
  <si>
    <t>Код дохода по бюджетной классификации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</si>
  <si>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</si>
  <si>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</si>
  <si>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</si>
  <si>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</si>
  <si>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</si>
  <si>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</si>
  <si>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</si>
  <si>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</si>
  <si>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Форма по ОКУД</t>
  </si>
  <si>
    <t xml:space="preserve">           по ОКЕИ</t>
  </si>
  <si>
    <t>18210102021010000110</t>
  </si>
  <si>
    <t>18210503020012000110</t>
  </si>
  <si>
    <t>18210606013102000110</t>
  </si>
  <si>
    <t>18210606023100000110</t>
  </si>
  <si>
    <t>80411303050100000130</t>
  </si>
  <si>
    <t>80420201001100101151</t>
  </si>
  <si>
    <t>80420201001100102151</t>
  </si>
  <si>
    <t>80420203015100000151</t>
  </si>
  <si>
    <t>80420204999100000151</t>
  </si>
  <si>
    <t>80420204999104901151</t>
  </si>
  <si>
    <t>80420204999105002151</t>
  </si>
  <si>
    <t>Единый сельхозналог (за налоговые периоды, истекшие до 1.01.11)</t>
  </si>
  <si>
    <t>Средства на выравнивание бюджетной обеспеченности поселений из районного фонда финансовой поддержки</t>
  </si>
  <si>
    <t>Средства на выравнивание бюджетной обеспеченности поселений из регионального фонда финансовой поддержки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</si>
  <si>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</si>
  <si>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бюджетам поселений на поддержку мер по обеспечению сбалансированности бюджетов</t>
  </si>
  <si>
    <t>Субвенции на выполнение государственных полномочий по созданию и обеспечению деятельности административных комиссий</t>
  </si>
  <si>
    <t>Обеспечение первичных мер пожарной безопасности</t>
  </si>
  <si>
    <t>01020020300500211</t>
  </si>
  <si>
    <t>01020020300500213</t>
  </si>
  <si>
    <t>01040020460500211</t>
  </si>
  <si>
    <t>01040020460500213</t>
  </si>
  <si>
    <t>01040020460500222</t>
  </si>
  <si>
    <t>01045210271007340</t>
  </si>
  <si>
    <t>02030013600500211</t>
  </si>
  <si>
    <t>02030013600500213</t>
  </si>
  <si>
    <t>02030013600500340</t>
  </si>
  <si>
    <t>03149224802500226</t>
  </si>
  <si>
    <t>05023510300500223</t>
  </si>
  <si>
    <t>08014429900001226</t>
  </si>
  <si>
    <t>Заработная плата</t>
  </si>
  <si>
    <t>Начисления на оплату труда</t>
  </si>
  <si>
    <t>Услуги по содержанию имущества</t>
  </si>
  <si>
    <t>Прочие расходы</t>
  </si>
  <si>
    <t>Увеличение стоимости материальных запасов</t>
  </si>
  <si>
    <t>91008020100000000610</t>
  </si>
  <si>
    <t>Увеличение прочих остатков денежных средств бюджетов</t>
  </si>
  <si>
    <t>00020204999100003151</t>
  </si>
  <si>
    <t xml:space="preserve"> </t>
  </si>
  <si>
    <t xml:space="preserve">Субсидия на доп.повышение оплаты труда  </t>
  </si>
  <si>
    <t>Налог на доходы физических лиц с доходов, полученных в виде дивидентов от долевого участия в деятельности организаций</t>
  </si>
  <si>
    <t>Прочие доходы от  компенсации затрат бюджетов поселений</t>
  </si>
  <si>
    <t>финансового органа   __Администрация Чайдинского сельсовета_____________________________________________</t>
  </si>
  <si>
    <t>18210102010011000110</t>
  </si>
  <si>
    <t>Налог на доходы физических лиц с доходов, полученных от осуществения деятельности физическими лицами</t>
  </si>
  <si>
    <t>84220201001100101151</t>
  </si>
  <si>
    <t>Л.Е.Щербакава</t>
  </si>
  <si>
    <t>Содержание автомобильных дорог общего пользования</t>
  </si>
  <si>
    <t>10010302230010000110</t>
  </si>
  <si>
    <t>10010302240010000110</t>
  </si>
  <si>
    <t>10010302250010000110</t>
  </si>
  <si>
    <t>10010302260010000110</t>
  </si>
  <si>
    <t>84211302065100000130</t>
  </si>
  <si>
    <t xml:space="preserve">        по ОКТМО</t>
  </si>
  <si>
    <t>04645442</t>
  </si>
  <si>
    <t>Региональные выплаты  ивыплаты,обеспечивающие уровень заработной платы</t>
  </si>
  <si>
    <t>84220204999101021151.</t>
  </si>
  <si>
    <t>Налог на имущество</t>
  </si>
  <si>
    <t>84220204999107594151.</t>
  </si>
  <si>
    <t>18210606043101000110.</t>
  </si>
  <si>
    <t>84220204999101003151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</si>
  <si>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</t>
  </si>
  <si>
    <t>18210601030101000110</t>
  </si>
  <si>
    <t>Прочие неналоговые доходы бюджетов сельских поселений</t>
  </si>
  <si>
    <t>84211705050100000180</t>
  </si>
  <si>
    <t>00001023110000280121</t>
  </si>
  <si>
    <t>00001023110000280129</t>
  </si>
  <si>
    <t>00001043110000280121</t>
  </si>
  <si>
    <t>00001043110000280129</t>
  </si>
  <si>
    <t>00001043110010210121</t>
  </si>
  <si>
    <t>00001043110010210129</t>
  </si>
  <si>
    <t>00001133410075140244</t>
  </si>
  <si>
    <t>00002033510051180121</t>
  </si>
  <si>
    <t>00002033510051180129</t>
  </si>
  <si>
    <t>00001043110000280244</t>
  </si>
  <si>
    <t>00001043110000280852</t>
  </si>
  <si>
    <t>00001113310000000870</t>
  </si>
  <si>
    <t>00002033510051180244</t>
  </si>
  <si>
    <t>00003100100000360244</t>
  </si>
  <si>
    <t>Закупки товаров, работ и услуг</t>
  </si>
  <si>
    <t>Перечисления другим бюджетам бюджетной системы РФ</t>
  </si>
  <si>
    <t>00005020110000310244</t>
  </si>
  <si>
    <t>00014033600000010540.</t>
  </si>
  <si>
    <t>00005030110000320244</t>
  </si>
  <si>
    <t>00005050110000310244</t>
  </si>
  <si>
    <t>84220204999107393151.</t>
  </si>
  <si>
    <t>0000409012007393244</t>
  </si>
  <si>
    <t>0000409012008508244</t>
  </si>
  <si>
    <t>84201050201100000510.</t>
  </si>
  <si>
    <t>84201050201100000610.</t>
  </si>
  <si>
    <t>84220203024107514151.</t>
  </si>
  <si>
    <t>1821012030012100110</t>
  </si>
  <si>
    <t>00001043110000280853</t>
  </si>
  <si>
    <t>000101073210000300880</t>
  </si>
  <si>
    <t>00003090100000360244</t>
  </si>
  <si>
    <t>00003100100074120244</t>
  </si>
  <si>
    <t>84220204999107412151.</t>
  </si>
  <si>
    <t xml:space="preserve">                                   В.Н.Сотникова</t>
  </si>
  <si>
    <t>00001043110000280242</t>
  </si>
  <si>
    <t>00004090120000340244</t>
  </si>
  <si>
    <t>Возврат остатков субсидий, субвенций прошлых лет</t>
  </si>
  <si>
    <t>84221905000100000151.</t>
  </si>
  <si>
    <t>на  01 ноября   2016г</t>
  </si>
  <si>
    <t>01.11.2016</t>
  </si>
  <si>
    <t>"03" ноября  2016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</si>
</sst>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 indent="2"/>
    </xf>
    <xf numFmtId="4" fontId="2" fillId="0" borderId="25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26">
      <selection activeCell="I38" sqref="I38"/>
    </sheetView>
  </sheetViews>
  <sheetFormatPr defaultColWidth="9.00390625" defaultRowHeight="12.75"/>
  <cols>
    <col min="1" max="1" width="22.375" style="2" customWidth="1"/>
    <col min="2" max="3" width="4.625" style="2" hidden="1" customWidth="1"/>
    <col min="4" max="4" width="4.75390625" style="2" customWidth="1"/>
    <col min="5" max="5" width="18.625" style="2" customWidth="1"/>
    <col min="6" max="6" width="14.875" style="2" hidden="1" customWidth="1"/>
    <col min="7" max="7" width="12.375" style="1" customWidth="1"/>
    <col min="8" max="8" width="13.375" style="1" customWidth="1"/>
    <col min="9" max="9" width="13.875" style="0" customWidth="1"/>
  </cols>
  <sheetData>
    <row r="1" spans="1:9" ht="17.25" customHeight="1" thickBot="1">
      <c r="A1" s="29" t="s">
        <v>42</v>
      </c>
      <c r="B1" s="29"/>
      <c r="C1" s="29"/>
      <c r="D1" s="29"/>
      <c r="E1" s="12"/>
      <c r="F1" s="12"/>
      <c r="G1" s="12"/>
      <c r="H1" s="12"/>
      <c r="I1" s="26" t="s">
        <v>5</v>
      </c>
    </row>
    <row r="2" spans="4:9" ht="13.5" customHeight="1">
      <c r="D2" s="11"/>
      <c r="H2" s="61" t="s">
        <v>66</v>
      </c>
      <c r="I2" s="39" t="s">
        <v>29</v>
      </c>
    </row>
    <row r="3" spans="1:9" ht="12.75" customHeight="1">
      <c r="A3" s="13"/>
      <c r="B3" s="13"/>
      <c r="C3" s="13"/>
      <c r="D3" s="13"/>
      <c r="E3" s="13" t="s">
        <v>170</v>
      </c>
      <c r="F3" s="13"/>
      <c r="G3" s="13"/>
      <c r="H3" s="13" t="s">
        <v>33</v>
      </c>
      <c r="I3" s="19" t="s">
        <v>171</v>
      </c>
    </row>
    <row r="4" spans="1:9" ht="15.75" customHeight="1">
      <c r="A4" s="11" t="s">
        <v>55</v>
      </c>
      <c r="B4" s="11"/>
      <c r="C4" s="11"/>
      <c r="D4" s="11"/>
      <c r="E4" s="11"/>
      <c r="F4" s="11"/>
      <c r="G4" s="10"/>
      <c r="H4" s="10" t="s">
        <v>32</v>
      </c>
      <c r="I4" s="60"/>
    </row>
    <row r="5" spans="1:9" ht="13.5" customHeight="1">
      <c r="A5" s="11" t="s">
        <v>110</v>
      </c>
      <c r="B5" s="11"/>
      <c r="C5" s="11"/>
      <c r="D5" s="11"/>
      <c r="E5" s="11"/>
      <c r="F5" s="11"/>
      <c r="G5" s="10"/>
      <c r="H5" s="10" t="s">
        <v>54</v>
      </c>
      <c r="I5" s="20"/>
    </row>
    <row r="6" spans="1:9" ht="15.75" customHeight="1">
      <c r="A6" s="11" t="s">
        <v>50</v>
      </c>
      <c r="B6" s="11"/>
      <c r="C6" s="11"/>
      <c r="D6" s="11"/>
      <c r="E6" s="11"/>
      <c r="F6" s="11"/>
      <c r="G6" s="10"/>
      <c r="H6" s="10" t="s">
        <v>121</v>
      </c>
      <c r="I6" s="19" t="s">
        <v>122</v>
      </c>
    </row>
    <row r="7" spans="1:9" ht="13.5" customHeight="1">
      <c r="A7" s="44" t="s">
        <v>56</v>
      </c>
      <c r="B7" s="44"/>
      <c r="C7" s="44"/>
      <c r="D7" s="11"/>
      <c r="E7" s="11"/>
      <c r="F7" s="11"/>
      <c r="G7" s="10"/>
      <c r="H7" s="10"/>
      <c r="I7" s="37"/>
    </row>
    <row r="8" spans="1:9" ht="13.5" customHeight="1" thickBot="1">
      <c r="A8" s="11" t="s">
        <v>1</v>
      </c>
      <c r="B8" s="11"/>
      <c r="C8" s="11"/>
      <c r="D8" s="11"/>
      <c r="E8" s="11"/>
      <c r="F8" s="11"/>
      <c r="G8" s="10"/>
      <c r="H8" s="62" t="s">
        <v>67</v>
      </c>
      <c r="I8" s="21" t="s">
        <v>0</v>
      </c>
    </row>
    <row r="9" spans="4:9" ht="13.5" customHeight="1">
      <c r="D9" s="28"/>
      <c r="E9" s="28" t="s">
        <v>45</v>
      </c>
      <c r="F9" s="28"/>
      <c r="G9" s="10"/>
      <c r="H9" s="10"/>
      <c r="I9" s="23"/>
    </row>
    <row r="10" spans="1:9" ht="5.25" customHeight="1">
      <c r="A10" s="27"/>
      <c r="B10" s="27"/>
      <c r="C10" s="27"/>
      <c r="D10" s="27"/>
      <c r="E10" s="14"/>
      <c r="F10" s="14"/>
      <c r="G10" s="15"/>
      <c r="H10" s="15"/>
      <c r="I10" s="16"/>
    </row>
    <row r="11" spans="1:9" ht="13.5" customHeight="1">
      <c r="A11" s="7"/>
      <c r="B11" s="7"/>
      <c r="C11" s="7"/>
      <c r="D11" s="8" t="s">
        <v>9</v>
      </c>
      <c r="E11" s="69" t="s">
        <v>57</v>
      </c>
      <c r="F11" s="25"/>
      <c r="G11" s="6" t="s">
        <v>47</v>
      </c>
      <c r="H11" s="42"/>
      <c r="I11" s="41" t="s">
        <v>30</v>
      </c>
    </row>
    <row r="12" spans="1:9" ht="9.75" customHeight="1">
      <c r="A12" s="8" t="s">
        <v>6</v>
      </c>
      <c r="B12" s="8"/>
      <c r="C12" s="8"/>
      <c r="D12" s="8" t="s">
        <v>10</v>
      </c>
      <c r="E12" s="70"/>
      <c r="F12" s="25"/>
      <c r="G12" s="6" t="s">
        <v>48</v>
      </c>
      <c r="H12" s="6" t="s">
        <v>35</v>
      </c>
      <c r="I12" s="17" t="s">
        <v>4</v>
      </c>
    </row>
    <row r="13" spans="1:9" ht="9.75" customHeight="1">
      <c r="A13" s="7"/>
      <c r="B13" s="7"/>
      <c r="C13" s="7"/>
      <c r="D13" s="8" t="s">
        <v>11</v>
      </c>
      <c r="E13" s="71"/>
      <c r="F13" s="25"/>
      <c r="G13" s="6" t="s">
        <v>4</v>
      </c>
      <c r="H13" s="6"/>
      <c r="I13" s="17"/>
    </row>
    <row r="14" spans="1:9" ht="9.75" customHeight="1" thickBot="1">
      <c r="A14" s="4">
        <v>1</v>
      </c>
      <c r="B14" s="47"/>
      <c r="C14" s="47"/>
      <c r="D14" s="9">
        <v>2</v>
      </c>
      <c r="E14" s="9">
        <v>3</v>
      </c>
      <c r="F14" s="9"/>
      <c r="G14" s="5" t="s">
        <v>2</v>
      </c>
      <c r="H14" s="5" t="s">
        <v>40</v>
      </c>
      <c r="I14" s="18" t="s">
        <v>41</v>
      </c>
    </row>
    <row r="15" spans="1:9" ht="12.75">
      <c r="A15" s="51" t="s">
        <v>44</v>
      </c>
      <c r="B15" s="35"/>
      <c r="C15" s="35"/>
      <c r="D15" s="53" t="s">
        <v>51</v>
      </c>
      <c r="E15" s="52" t="s">
        <v>52</v>
      </c>
      <c r="F15" s="52"/>
      <c r="G15" s="48">
        <f>G17+G18+G19+G20+G21+G22+G26+G27+G28+G29+G30+G31+G32+G33+G34+G35+G37+G38</f>
        <v>4424957</v>
      </c>
      <c r="H15" s="49">
        <f>H17+H18+H19+H20+H21+H22+H23+H26+H27+H28+H29+H30+H31+H32+H33+H34+H35+H36+H37+H38</f>
        <v>3772020.48</v>
      </c>
      <c r="I15" s="50">
        <f>I16</f>
        <v>652967.52</v>
      </c>
    </row>
    <row r="16" spans="1:9" ht="12.75">
      <c r="A16" s="55" t="s">
        <v>7</v>
      </c>
      <c r="B16" s="35">
        <v>1</v>
      </c>
      <c r="C16" s="35"/>
      <c r="D16" s="53"/>
      <c r="E16" s="57">
        <f>IF(ISBLANK(F16),"",REPLACE(F16,1,3,"000"))</f>
      </c>
      <c r="F16" s="52"/>
      <c r="G16" s="48"/>
      <c r="H16" s="49"/>
      <c r="I16" s="50">
        <f>I17+I18+I19+I20+I21+I22+I26+I27+I28+I29+I30+I31+I32+I33+I34+I35+I37+I38</f>
        <v>652967.52</v>
      </c>
    </row>
    <row r="17" spans="1:10" ht="78.75">
      <c r="A17" s="55" t="s">
        <v>108</v>
      </c>
      <c r="B17" s="35">
        <v>1</v>
      </c>
      <c r="C17" s="35">
        <v>110</v>
      </c>
      <c r="D17" s="53"/>
      <c r="E17" s="52" t="s">
        <v>111</v>
      </c>
      <c r="F17" s="52" t="s">
        <v>68</v>
      </c>
      <c r="G17" s="48">
        <v>157500</v>
      </c>
      <c r="H17" s="49">
        <v>146385.05</v>
      </c>
      <c r="I17" s="50">
        <f>IF(ISNUMBER(G17),G17,0)-IF(ISNUMBER(H17),H17,0)</f>
        <v>11114.950000000012</v>
      </c>
      <c r="J17" t="s">
        <v>106</v>
      </c>
    </row>
    <row r="18" spans="1:9" ht="78.75">
      <c r="A18" s="55" t="s">
        <v>108</v>
      </c>
      <c r="B18" s="35"/>
      <c r="C18" s="35"/>
      <c r="D18" s="53"/>
      <c r="E18" s="52" t="s">
        <v>159</v>
      </c>
      <c r="F18" s="52"/>
      <c r="G18" s="48"/>
      <c r="H18" s="49">
        <v>0.01</v>
      </c>
      <c r="I18" s="50">
        <f>-H18</f>
        <v>-0.01</v>
      </c>
    </row>
    <row r="19" spans="1:10" ht="67.5">
      <c r="A19" s="55" t="s">
        <v>112</v>
      </c>
      <c r="B19" s="35">
        <v>1</v>
      </c>
      <c r="C19" s="35">
        <v>110</v>
      </c>
      <c r="D19" s="53"/>
      <c r="E19" s="52" t="s">
        <v>116</v>
      </c>
      <c r="F19" s="52" t="s">
        <v>68</v>
      </c>
      <c r="G19" s="48">
        <v>13000</v>
      </c>
      <c r="H19" s="49">
        <v>13275.32</v>
      </c>
      <c r="I19" s="50">
        <f>IF(ISNUMBER(G19),G19,0)-IF(ISNUMBER(H19),H19,0)</f>
        <v>-275.3199999999997</v>
      </c>
      <c r="J19" t="s">
        <v>106</v>
      </c>
    </row>
    <row r="20" spans="1:10" ht="78.75">
      <c r="A20" s="55" t="s">
        <v>108</v>
      </c>
      <c r="B20" s="35">
        <v>1</v>
      </c>
      <c r="C20" s="35">
        <v>110</v>
      </c>
      <c r="D20" s="53"/>
      <c r="E20" s="52" t="s">
        <v>117</v>
      </c>
      <c r="F20" s="52" t="s">
        <v>68</v>
      </c>
      <c r="G20" s="48">
        <v>300</v>
      </c>
      <c r="H20" s="49">
        <v>208.02</v>
      </c>
      <c r="I20" s="50">
        <f>IF(ISNUMBER(G20),G20,0)-IF(ISNUMBER(H20),H20,0)</f>
        <v>91.97999999999999</v>
      </c>
      <c r="J20" t="s">
        <v>106</v>
      </c>
    </row>
    <row r="21" spans="1:9" ht="78.75">
      <c r="A21" s="55" t="s">
        <v>108</v>
      </c>
      <c r="B21" s="35"/>
      <c r="C21" s="35"/>
      <c r="D21" s="53"/>
      <c r="E21" s="52" t="s">
        <v>118</v>
      </c>
      <c r="F21" s="52"/>
      <c r="G21" s="48">
        <v>30100</v>
      </c>
      <c r="H21" s="49">
        <v>27278.98</v>
      </c>
      <c r="I21" s="50">
        <f>G21-H21</f>
        <v>2821.0200000000004</v>
      </c>
    </row>
    <row r="22" spans="1:9" ht="33.75">
      <c r="A22" s="55" t="s">
        <v>79</v>
      </c>
      <c r="B22" s="35">
        <v>1</v>
      </c>
      <c r="C22" s="35">
        <v>110</v>
      </c>
      <c r="D22" s="53"/>
      <c r="E22" s="52" t="s">
        <v>119</v>
      </c>
      <c r="F22" s="52" t="s">
        <v>69</v>
      </c>
      <c r="G22" s="48">
        <v>-2600</v>
      </c>
      <c r="H22" s="49">
        <v>-2026.48</v>
      </c>
      <c r="I22" s="50">
        <f>G22+-H22</f>
        <v>-573.52</v>
      </c>
    </row>
    <row r="23" spans="1:9" ht="12.75">
      <c r="A23" s="55" t="s">
        <v>125</v>
      </c>
      <c r="B23" s="35"/>
      <c r="C23" s="35"/>
      <c r="D23" s="53"/>
      <c r="E23" s="52" t="s">
        <v>130</v>
      </c>
      <c r="F23" s="52"/>
      <c r="G23" s="48"/>
      <c r="H23" s="49">
        <v>31</v>
      </c>
      <c r="I23" s="50">
        <f>H23-G23</f>
        <v>31</v>
      </c>
    </row>
    <row r="24" spans="1:9" ht="1.5" customHeight="1">
      <c r="A24" s="55"/>
      <c r="B24" s="35">
        <v>1</v>
      </c>
      <c r="C24" s="35">
        <v>110</v>
      </c>
      <c r="D24" s="53"/>
      <c r="E24" s="57"/>
      <c r="F24" s="52" t="s">
        <v>70</v>
      </c>
      <c r="G24" s="48"/>
      <c r="H24" s="49">
        <v>3994</v>
      </c>
      <c r="I24" s="50"/>
    </row>
    <row r="25" spans="1:9" ht="22.5" hidden="1">
      <c r="A25" s="55"/>
      <c r="B25" s="35">
        <v>1</v>
      </c>
      <c r="C25" s="35">
        <v>110</v>
      </c>
      <c r="D25" s="53"/>
      <c r="E25" s="57"/>
      <c r="F25" s="52" t="s">
        <v>71</v>
      </c>
      <c r="G25" s="48"/>
      <c r="H25" s="49"/>
      <c r="I25" s="50">
        <f>IF(ISNUMBER(G25),G25,0)-IF(ISNUMBER(H25),H25,0)</f>
        <v>0</v>
      </c>
    </row>
    <row r="26" spans="1:9" ht="157.5">
      <c r="A26" s="55" t="s">
        <v>129</v>
      </c>
      <c r="B26" s="35"/>
      <c r="C26" s="35"/>
      <c r="D26" s="53"/>
      <c r="E26" s="57" t="s">
        <v>127</v>
      </c>
      <c r="F26" s="52"/>
      <c r="G26" s="48">
        <v>4000</v>
      </c>
      <c r="H26" s="49">
        <v>5080.8</v>
      </c>
      <c r="I26" s="50">
        <f>G26-H26</f>
        <v>-1080.8000000000002</v>
      </c>
    </row>
    <row r="27" spans="1:9" ht="33.75">
      <c r="A27" s="55" t="s">
        <v>109</v>
      </c>
      <c r="B27" s="35">
        <v>1</v>
      </c>
      <c r="C27" s="35">
        <v>130</v>
      </c>
      <c r="D27" s="53"/>
      <c r="E27" s="52" t="s">
        <v>120</v>
      </c>
      <c r="F27" s="52" t="s">
        <v>72</v>
      </c>
      <c r="G27" s="48">
        <v>770000</v>
      </c>
      <c r="H27" s="49">
        <v>749186.78</v>
      </c>
      <c r="I27" s="50">
        <f>G27-H27</f>
        <v>20813.219999999972</v>
      </c>
    </row>
    <row r="28" spans="1:9" ht="33.75">
      <c r="A28" s="55" t="s">
        <v>131</v>
      </c>
      <c r="B28" s="35"/>
      <c r="C28" s="35"/>
      <c r="D28" s="53"/>
      <c r="E28" s="52" t="s">
        <v>132</v>
      </c>
      <c r="F28" s="52"/>
      <c r="G28" s="48"/>
      <c r="H28" s="49"/>
      <c r="I28" s="50">
        <f>H28-G28</f>
        <v>0</v>
      </c>
    </row>
    <row r="29" spans="1:9" ht="78.75">
      <c r="A29" s="55" t="s">
        <v>80</v>
      </c>
      <c r="B29" s="35">
        <v>1</v>
      </c>
      <c r="C29" s="35">
        <v>151</v>
      </c>
      <c r="D29" s="53"/>
      <c r="E29" s="52" t="s">
        <v>113</v>
      </c>
      <c r="F29" s="52" t="s">
        <v>73</v>
      </c>
      <c r="G29" s="48">
        <v>820370</v>
      </c>
      <c r="H29" s="49">
        <v>820370</v>
      </c>
      <c r="I29" s="50">
        <f>IF(ISNUMBER(G29),G29,0)-IF(ISNUMBER(H29),H29,0)</f>
        <v>0</v>
      </c>
    </row>
    <row r="30" spans="1:9" ht="78.75">
      <c r="A30" s="55" t="s">
        <v>81</v>
      </c>
      <c r="B30" s="35">
        <v>1</v>
      </c>
      <c r="C30" s="35">
        <v>151</v>
      </c>
      <c r="D30" s="53"/>
      <c r="E30" s="57" t="str">
        <f>IF(ISBLANK(F30),"",REPLACE(F30,1,3,"000"))</f>
        <v>00020201001100102151</v>
      </c>
      <c r="F30" s="52" t="s">
        <v>74</v>
      </c>
      <c r="G30" s="48">
        <v>19534</v>
      </c>
      <c r="H30" s="49">
        <v>17897</v>
      </c>
      <c r="I30" s="50">
        <f>IF(ISNUMBER(G30),G30,0)-IF(ISNUMBER(H30),H30,0)</f>
        <v>1637</v>
      </c>
    </row>
    <row r="31" spans="1:9" ht="45">
      <c r="A31" s="55" t="s">
        <v>123</v>
      </c>
      <c r="B31" s="35"/>
      <c r="C31" s="35"/>
      <c r="D31" s="53"/>
      <c r="E31" s="57" t="s">
        <v>124</v>
      </c>
      <c r="F31" s="52"/>
      <c r="G31" s="48">
        <v>2400</v>
      </c>
      <c r="H31" s="49">
        <v>2400</v>
      </c>
      <c r="I31" s="50">
        <f>IF(ISNUMBER(G31),G31,0)-IF(ISNUMBER(H31),H31,0)</f>
        <v>0</v>
      </c>
    </row>
    <row r="32" spans="1:9" ht="33.75">
      <c r="A32" s="55" t="s">
        <v>85</v>
      </c>
      <c r="B32" s="35"/>
      <c r="C32" s="35"/>
      <c r="D32" s="53"/>
      <c r="E32" s="57" t="s">
        <v>164</v>
      </c>
      <c r="F32" s="52"/>
      <c r="G32" s="48">
        <v>3766</v>
      </c>
      <c r="H32" s="49">
        <v>3766</v>
      </c>
      <c r="I32" s="50">
        <f>IF(ISNUMBER(G32),G32,0)-IF(ISNUMBER(H32),H32,0)</f>
        <v>0</v>
      </c>
    </row>
    <row r="33" spans="1:9" ht="33.75">
      <c r="A33" s="55" t="s">
        <v>115</v>
      </c>
      <c r="B33" s="35"/>
      <c r="C33" s="35"/>
      <c r="D33" s="53"/>
      <c r="E33" s="57" t="s">
        <v>153</v>
      </c>
      <c r="F33" s="52"/>
      <c r="G33" s="48">
        <v>230597</v>
      </c>
      <c r="H33" s="49">
        <v>45157</v>
      </c>
      <c r="I33" s="50">
        <f>IF(ISNUMBER(G33),G33,0)-IF(ISNUMBER(H33),H33,0)</f>
        <v>185440</v>
      </c>
    </row>
    <row r="34" spans="1:9" ht="33.75">
      <c r="A34" s="55" t="s">
        <v>115</v>
      </c>
      <c r="B34" s="35"/>
      <c r="C34" s="35"/>
      <c r="D34" s="53"/>
      <c r="E34" s="57" t="s">
        <v>126</v>
      </c>
      <c r="F34" s="52"/>
      <c r="G34" s="48"/>
      <c r="H34" s="49"/>
      <c r="I34" s="50">
        <f>IF(ISNUMBER(G34),G34,0)-IF(ISNUMBER(H34),H34,0)</f>
        <v>0</v>
      </c>
    </row>
    <row r="35" spans="1:9" ht="67.5">
      <c r="A35" s="55" t="s">
        <v>82</v>
      </c>
      <c r="B35" s="35">
        <v>1</v>
      </c>
      <c r="C35" s="35">
        <v>151</v>
      </c>
      <c r="D35" s="53"/>
      <c r="E35" s="57" t="str">
        <f>IF(ISBLANK(F35),"",REPLACE(F35,1,3,"000"))</f>
        <v>00020203015100000151</v>
      </c>
      <c r="F35" s="52" t="s">
        <v>75</v>
      </c>
      <c r="G35" s="48">
        <v>35270</v>
      </c>
      <c r="H35" s="49">
        <v>35270</v>
      </c>
      <c r="I35" s="50">
        <f>G35-H35</f>
        <v>0</v>
      </c>
    </row>
    <row r="36" spans="1:9" ht="33.75">
      <c r="A36" s="55" t="s">
        <v>168</v>
      </c>
      <c r="B36" s="35"/>
      <c r="C36" s="35"/>
      <c r="D36" s="53"/>
      <c r="E36" s="57" t="s">
        <v>169</v>
      </c>
      <c r="F36" s="52"/>
      <c r="G36" s="48"/>
      <c r="H36" s="49"/>
      <c r="I36" s="50"/>
    </row>
    <row r="37" spans="1:9" ht="67.5">
      <c r="A37" s="55" t="s">
        <v>83</v>
      </c>
      <c r="B37" s="35">
        <v>1</v>
      </c>
      <c r="C37" s="35">
        <v>151</v>
      </c>
      <c r="D37" s="53"/>
      <c r="E37" s="52" t="s">
        <v>128</v>
      </c>
      <c r="F37" s="52" t="s">
        <v>76</v>
      </c>
      <c r="G37" s="48">
        <v>2340220</v>
      </c>
      <c r="H37" s="49">
        <v>1907681</v>
      </c>
      <c r="I37" s="50">
        <f>IF(ISNUMBER(G37),G37,0)-IF(ISNUMBER(H37),H37,0)</f>
        <v>432539</v>
      </c>
    </row>
    <row r="38" spans="1:9" ht="101.25">
      <c r="A38" s="55" t="s">
        <v>84</v>
      </c>
      <c r="B38" s="35">
        <v>1</v>
      </c>
      <c r="C38" s="35">
        <v>151</v>
      </c>
      <c r="D38" s="53"/>
      <c r="E38" s="57" t="s">
        <v>158</v>
      </c>
      <c r="F38" s="52" t="s">
        <v>77</v>
      </c>
      <c r="G38" s="48">
        <v>500</v>
      </c>
      <c r="H38" s="49">
        <v>60</v>
      </c>
      <c r="I38" s="50">
        <f>IF(ISNUMBER(G38),G38,0)-IF(ISNUMBER(H38),H38,0)</f>
        <v>440</v>
      </c>
    </row>
    <row r="39" spans="1:9" ht="0.75" customHeight="1">
      <c r="A39" s="55" t="s">
        <v>107</v>
      </c>
      <c r="B39" s="35"/>
      <c r="C39" s="35"/>
      <c r="D39" s="53"/>
      <c r="E39" s="52" t="s">
        <v>105</v>
      </c>
      <c r="F39" s="52"/>
      <c r="G39" s="48">
        <v>39990</v>
      </c>
      <c r="H39" s="49">
        <v>20386</v>
      </c>
      <c r="I39" s="50">
        <f>IF(ISNUMBER(G39),G39,0)-IF(ISNUMBER(H39),H39,0)</f>
        <v>19604</v>
      </c>
    </row>
    <row r="40" spans="1:9" ht="33.75" hidden="1">
      <c r="A40" s="55" t="s">
        <v>85</v>
      </c>
      <c r="B40" s="35">
        <v>1</v>
      </c>
      <c r="C40" s="35">
        <v>151</v>
      </c>
      <c r="D40" s="53"/>
      <c r="E40" s="57" t="str">
        <f>IF(ISBLANK(F40),"",REPLACE(F40,1,3,"000"))</f>
        <v>00020204999105002151</v>
      </c>
      <c r="F40" s="52" t="s">
        <v>78</v>
      </c>
      <c r="G40" s="48">
        <v>16780</v>
      </c>
      <c r="H40" s="49">
        <v>16780</v>
      </c>
      <c r="I40" s="50">
        <f>IF(ISNUMBER(G40),G40,0)-IF(ISNUMBER(H40),H40,0)</f>
        <v>0</v>
      </c>
    </row>
    <row r="41" spans="1:9" ht="12.75" customHeight="1">
      <c r="A41" s="35"/>
      <c r="B41" s="35"/>
      <c r="C41" s="35"/>
      <c r="D41" s="38"/>
      <c r="E41" s="24"/>
      <c r="F41" s="24"/>
      <c r="G41" s="24"/>
      <c r="H41" s="24"/>
      <c r="I41" s="24"/>
    </row>
    <row r="42" spans="1:9" ht="12.75" customHeight="1">
      <c r="A42" s="35"/>
      <c r="B42" s="35"/>
      <c r="C42" s="35"/>
      <c r="D42" s="38"/>
      <c r="E42" s="24"/>
      <c r="F42" s="24"/>
      <c r="G42" s="24"/>
      <c r="H42" s="24"/>
      <c r="I42" s="24"/>
    </row>
    <row r="43" spans="1:9" ht="12.75" customHeight="1">
      <c r="A43" s="35"/>
      <c r="B43" s="35"/>
      <c r="C43" s="35"/>
      <c r="D43" s="38"/>
      <c r="E43" s="24"/>
      <c r="F43" s="24"/>
      <c r="G43" s="24"/>
      <c r="H43" s="24"/>
      <c r="I43" s="24"/>
    </row>
    <row r="44" spans="1:9" ht="22.5" customHeight="1">
      <c r="A44" s="35"/>
      <c r="B44" s="35"/>
      <c r="C44" s="35"/>
      <c r="D44" s="38"/>
      <c r="E44" s="24"/>
      <c r="F44" s="24"/>
      <c r="G44" s="24"/>
      <c r="H44" s="24"/>
      <c r="I44" s="24"/>
    </row>
    <row r="45" spans="1:7" ht="11.25" customHeight="1">
      <c r="A45" s="11"/>
      <c r="B45" s="11"/>
      <c r="C45" s="11"/>
      <c r="D45" s="11"/>
      <c r="E45" s="22"/>
      <c r="F45" s="22"/>
      <c r="G45" s="40"/>
    </row>
    <row r="46" spans="1:7" ht="11.25" customHeight="1">
      <c r="A46" s="11"/>
      <c r="B46" s="11"/>
      <c r="C46" s="11"/>
      <c r="D46" s="11"/>
      <c r="E46" s="22"/>
      <c r="F46" s="22"/>
      <c r="G46" s="40"/>
    </row>
    <row r="47" spans="1:7" ht="11.25" customHeight="1">
      <c r="A47" s="11"/>
      <c r="B47" s="11"/>
      <c r="C47" s="11"/>
      <c r="D47" s="11"/>
      <c r="E47" s="22"/>
      <c r="F47" s="22"/>
      <c r="G47" s="40"/>
    </row>
    <row r="48" spans="1:7" ht="11.25" customHeight="1">
      <c r="A48" s="11"/>
      <c r="B48" s="11"/>
      <c r="C48" s="11"/>
      <c r="D48" s="11"/>
      <c r="E48" s="22"/>
      <c r="F48" s="22"/>
      <c r="G48" s="40"/>
    </row>
    <row r="49" spans="1:7" ht="11.25" customHeight="1">
      <c r="A49" s="11"/>
      <c r="B49" s="11"/>
      <c r="C49" s="11"/>
      <c r="D49" s="11"/>
      <c r="E49" s="22"/>
      <c r="F49" s="22"/>
      <c r="G49" s="40"/>
    </row>
    <row r="50" spans="1:7" ht="11.25" customHeight="1">
      <c r="A50" s="11"/>
      <c r="B50" s="11"/>
      <c r="C50" s="11"/>
      <c r="D50" s="11"/>
      <c r="E50" s="22"/>
      <c r="F50" s="22"/>
      <c r="G50" s="40"/>
    </row>
    <row r="51" spans="1:7" ht="11.25" customHeight="1">
      <c r="A51" s="11"/>
      <c r="B51" s="11"/>
      <c r="C51" s="11"/>
      <c r="D51" s="11"/>
      <c r="E51" s="22"/>
      <c r="F51" s="22"/>
      <c r="G51" s="40"/>
    </row>
    <row r="52" spans="1:7" ht="11.25" customHeight="1">
      <c r="A52" s="11"/>
      <c r="B52" s="11"/>
      <c r="C52" s="11"/>
      <c r="D52" s="11"/>
      <c r="E52" s="22"/>
      <c r="F52" s="22"/>
      <c r="G52" s="40"/>
    </row>
    <row r="53" spans="1:7" ht="11.25" customHeight="1">
      <c r="A53" s="11"/>
      <c r="B53" s="11"/>
      <c r="C53" s="11"/>
      <c r="D53" s="11"/>
      <c r="E53" s="22"/>
      <c r="F53" s="22"/>
      <c r="G53" s="40"/>
    </row>
    <row r="54" spans="1:7" ht="11.25" customHeight="1">
      <c r="A54" s="11"/>
      <c r="B54" s="11"/>
      <c r="C54" s="11"/>
      <c r="D54" s="11"/>
      <c r="E54" s="22"/>
      <c r="F54" s="22"/>
      <c r="G54" s="40"/>
    </row>
    <row r="55" spans="1:7" ht="11.25" customHeight="1">
      <c r="A55" s="11"/>
      <c r="B55" s="11"/>
      <c r="C55" s="11"/>
      <c r="D55" s="11"/>
      <c r="E55" s="22"/>
      <c r="F55" s="22"/>
      <c r="G55" s="40"/>
    </row>
    <row r="56" spans="1:7" ht="11.25" customHeight="1">
      <c r="A56" s="11"/>
      <c r="B56" s="11"/>
      <c r="C56" s="11"/>
      <c r="D56" s="11"/>
      <c r="E56" s="22"/>
      <c r="F56" s="22"/>
      <c r="G56" s="40"/>
    </row>
    <row r="57" spans="1:7" ht="11.25" customHeight="1">
      <c r="A57" s="11"/>
      <c r="B57" s="11"/>
      <c r="C57" s="11"/>
      <c r="D57" s="11"/>
      <c r="E57" s="22"/>
      <c r="F57" s="22"/>
      <c r="G57" s="40"/>
    </row>
    <row r="58" spans="1:7" ht="11.25" customHeight="1">
      <c r="A58" s="11"/>
      <c r="B58" s="11"/>
      <c r="C58" s="11"/>
      <c r="D58" s="11"/>
      <c r="E58" s="22"/>
      <c r="F58" s="22"/>
      <c r="G58" s="40"/>
    </row>
    <row r="59" spans="1:7" ht="11.25" customHeight="1">
      <c r="A59" s="11"/>
      <c r="B59" s="11"/>
      <c r="C59" s="11"/>
      <c r="D59" s="11"/>
      <c r="E59" s="22"/>
      <c r="F59" s="22"/>
      <c r="G59" s="40"/>
    </row>
    <row r="60" spans="1:7" ht="11.25" customHeight="1">
      <c r="A60" s="11"/>
      <c r="B60" s="11"/>
      <c r="C60" s="11"/>
      <c r="D60" s="11"/>
      <c r="E60" s="22"/>
      <c r="F60" s="22"/>
      <c r="G60" s="40"/>
    </row>
    <row r="61" spans="1:7" ht="11.25" customHeight="1">
      <c r="A61" s="11"/>
      <c r="B61" s="11"/>
      <c r="C61" s="11"/>
      <c r="D61" s="11"/>
      <c r="E61" s="22"/>
      <c r="F61" s="22"/>
      <c r="G61" s="40"/>
    </row>
    <row r="62" spans="1:7" ht="11.25" customHeight="1">
      <c r="A62" s="11"/>
      <c r="B62" s="11"/>
      <c r="C62" s="11"/>
      <c r="D62" s="11"/>
      <c r="E62" s="22"/>
      <c r="F62" s="22"/>
      <c r="G62" s="40"/>
    </row>
    <row r="63" spans="1:7" ht="11.25" customHeight="1">
      <c r="A63" s="11"/>
      <c r="B63" s="11"/>
      <c r="C63" s="11"/>
      <c r="D63" s="11"/>
      <c r="E63" s="22"/>
      <c r="F63" s="22"/>
      <c r="G63" s="40"/>
    </row>
    <row r="64" spans="1:7" ht="11.25" customHeight="1">
      <c r="A64" s="11"/>
      <c r="B64" s="11"/>
      <c r="C64" s="11"/>
      <c r="D64" s="11"/>
      <c r="E64" s="22"/>
      <c r="F64" s="22"/>
      <c r="G64" s="40"/>
    </row>
    <row r="65" spans="1:3" ht="23.25" customHeight="1">
      <c r="A65" s="11"/>
      <c r="B65" s="11"/>
      <c r="C65" s="11"/>
    </row>
    <row r="66" ht="9.75" customHeight="1"/>
    <row r="67" spans="1:6" ht="12.75" customHeight="1">
      <c r="A67" s="22"/>
      <c r="B67" s="22"/>
      <c r="C67" s="22"/>
      <c r="D67" s="22"/>
      <c r="E67" s="3"/>
      <c r="F67" s="3"/>
    </row>
  </sheetData>
  <sheetProtection/>
  <mergeCells count="1">
    <mergeCell ref="E11:E1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PageLayoutView="0" workbookViewId="0" topLeftCell="A1">
      <selection activeCell="G38" sqref="G38"/>
    </sheetView>
  </sheetViews>
  <sheetFormatPr defaultColWidth="9.00390625" defaultRowHeight="12.75"/>
  <cols>
    <col min="1" max="1" width="24.00390625" style="0" customWidth="1"/>
    <col min="2" max="2" width="4.00390625" style="0" hidden="1" customWidth="1"/>
    <col min="3" max="3" width="4.25390625" style="0" customWidth="1"/>
    <col min="4" max="4" width="21.125" style="0" customWidth="1"/>
    <col min="5" max="5" width="18.625" style="0" hidden="1" customWidth="1"/>
    <col min="6" max="6" width="12.125" style="0" customWidth="1"/>
    <col min="7" max="7" width="12.75390625" style="0" customWidth="1"/>
    <col min="8" max="8" width="14.25390625" style="0" customWidth="1"/>
  </cols>
  <sheetData>
    <row r="1" spans="3:8" ht="14.25" customHeight="1">
      <c r="C1" s="28" t="s">
        <v>39</v>
      </c>
      <c r="D1" s="11"/>
      <c r="E1" s="11"/>
      <c r="G1" s="10" t="s">
        <v>31</v>
      </c>
      <c r="H1" s="10"/>
    </row>
    <row r="2" spans="1:8" ht="9" customHeight="1">
      <c r="A2" s="27"/>
      <c r="B2" s="27"/>
      <c r="C2" s="27"/>
      <c r="D2" s="14"/>
      <c r="E2" s="14"/>
      <c r="F2" s="15"/>
      <c r="G2" s="15"/>
      <c r="H2" s="15"/>
    </row>
    <row r="3" spans="1:8" ht="12.75">
      <c r="A3" s="8"/>
      <c r="B3" s="8"/>
      <c r="C3" s="8" t="s">
        <v>9</v>
      </c>
      <c r="D3" s="69" t="s">
        <v>58</v>
      </c>
      <c r="E3" s="8"/>
      <c r="F3" s="6" t="s">
        <v>49</v>
      </c>
      <c r="G3" s="43"/>
      <c r="H3" s="41" t="s">
        <v>3</v>
      </c>
    </row>
    <row r="4" spans="1:8" ht="12.75">
      <c r="A4" s="7"/>
      <c r="B4" s="7"/>
      <c r="C4" s="8" t="s">
        <v>10</v>
      </c>
      <c r="D4" s="70"/>
      <c r="E4" s="25"/>
      <c r="F4" s="6" t="s">
        <v>48</v>
      </c>
      <c r="G4" s="25" t="s">
        <v>35</v>
      </c>
      <c r="H4" s="17" t="s">
        <v>4</v>
      </c>
    </row>
    <row r="5" spans="1:8" ht="11.25" customHeight="1">
      <c r="A5" s="8" t="s">
        <v>6</v>
      </c>
      <c r="B5" s="8"/>
      <c r="C5" s="8" t="s">
        <v>11</v>
      </c>
      <c r="D5" s="71"/>
      <c r="E5" s="8"/>
      <c r="F5" s="6" t="s">
        <v>4</v>
      </c>
      <c r="G5" s="6"/>
      <c r="H5" s="17"/>
    </row>
    <row r="6" spans="1:8" ht="13.5" thickBot="1">
      <c r="A6" s="4">
        <v>1</v>
      </c>
      <c r="B6" s="47"/>
      <c r="C6" s="9">
        <v>2</v>
      </c>
      <c r="D6" s="9">
        <v>3</v>
      </c>
      <c r="E6" s="9"/>
      <c r="F6" s="5" t="s">
        <v>2</v>
      </c>
      <c r="G6" s="5" t="s">
        <v>40</v>
      </c>
      <c r="H6" s="18" t="s">
        <v>41</v>
      </c>
    </row>
    <row r="7" spans="1:8" ht="15" customHeight="1">
      <c r="A7" s="30" t="s">
        <v>8</v>
      </c>
      <c r="B7" s="35"/>
      <c r="C7" s="33" t="s">
        <v>15</v>
      </c>
      <c r="D7" s="34" t="s">
        <v>25</v>
      </c>
      <c r="E7" s="58"/>
      <c r="F7" s="48">
        <f>F8</f>
        <v>4442547.9</v>
      </c>
      <c r="G7" s="49">
        <f>G8</f>
        <v>3597633.42</v>
      </c>
      <c r="H7" s="48">
        <f>F8-G8</f>
        <v>844914.4800000004</v>
      </c>
    </row>
    <row r="8" spans="1:8" ht="12.75">
      <c r="A8" s="55" t="s">
        <v>7</v>
      </c>
      <c r="B8" s="35">
        <v>2</v>
      </c>
      <c r="C8" s="53"/>
      <c r="D8" s="59">
        <f>IF(ISBLANK(E8),"",CONCATENATE("000",E8))</f>
      </c>
      <c r="E8" s="52"/>
      <c r="F8" s="48">
        <f>F9+F10+F11+F12+F13+F14+F15+F16+F17+F18+F19+F20+F21+F22+F23+F24+F25+F26+F27+F28+F29+F30+F31+F32+F33+F34</f>
        <v>4442547.9</v>
      </c>
      <c r="G8" s="49">
        <f>G9+G10+G11+G12+G13+G14+G15+G16+G17+G18+G19+G20+G21+G22+G23+G24+G25+G26+G27+G28+G29+G30+G31+G32+G33+G34</f>
        <v>3597633.42</v>
      </c>
      <c r="H8" s="48">
        <f>H7</f>
        <v>844914.4800000004</v>
      </c>
    </row>
    <row r="9" spans="1:8" ht="15" customHeight="1">
      <c r="A9" s="55" t="s">
        <v>98</v>
      </c>
      <c r="B9" s="35">
        <v>2</v>
      </c>
      <c r="C9" s="53"/>
      <c r="D9" s="63" t="s">
        <v>133</v>
      </c>
      <c r="E9" s="52" t="s">
        <v>86</v>
      </c>
      <c r="F9" s="48">
        <v>383100</v>
      </c>
      <c r="G9" s="49">
        <v>353051.7</v>
      </c>
      <c r="H9" s="50">
        <f>F9-G9</f>
        <v>30048.29999999999</v>
      </c>
    </row>
    <row r="10" spans="1:8" ht="23.25" customHeight="1">
      <c r="A10" s="55" t="s">
        <v>99</v>
      </c>
      <c r="B10" s="35">
        <v>2</v>
      </c>
      <c r="C10" s="53"/>
      <c r="D10" s="63" t="s">
        <v>134</v>
      </c>
      <c r="E10" s="52" t="s">
        <v>87</v>
      </c>
      <c r="F10" s="48">
        <v>115696</v>
      </c>
      <c r="G10" s="49">
        <v>101590.01</v>
      </c>
      <c r="H10" s="50">
        <f aca="true" t="shared" si="0" ref="H10:H32">IF(ISNUMBER(F10),F10,0)-IF(ISNUMBER(G10),G10,0)</f>
        <v>14105.990000000005</v>
      </c>
    </row>
    <row r="11" spans="1:8" ht="12.75" customHeight="1">
      <c r="A11" s="55" t="s">
        <v>98</v>
      </c>
      <c r="B11" s="35">
        <v>2</v>
      </c>
      <c r="C11" s="53"/>
      <c r="D11" s="63" t="s">
        <v>135</v>
      </c>
      <c r="E11" s="52" t="s">
        <v>88</v>
      </c>
      <c r="F11" s="48">
        <v>717967</v>
      </c>
      <c r="G11" s="49">
        <v>593460.89</v>
      </c>
      <c r="H11" s="50">
        <f>IF(ISNUMBER(F11),F11,0)-IF(ISNUMBER(G11),G11,0)</f>
        <v>124506.10999999999</v>
      </c>
    </row>
    <row r="12" spans="1:8" ht="22.5">
      <c r="A12" s="55" t="s">
        <v>99</v>
      </c>
      <c r="B12" s="35">
        <v>2</v>
      </c>
      <c r="C12" s="53"/>
      <c r="D12" s="63" t="s">
        <v>136</v>
      </c>
      <c r="E12" s="52" t="s">
        <v>89</v>
      </c>
      <c r="F12" s="48">
        <v>217228</v>
      </c>
      <c r="G12" s="49">
        <v>180944.03</v>
      </c>
      <c r="H12" s="50">
        <f t="shared" si="0"/>
        <v>36283.97</v>
      </c>
    </row>
    <row r="13" spans="1:8" ht="22.5">
      <c r="A13" s="55" t="s">
        <v>147</v>
      </c>
      <c r="B13" s="35"/>
      <c r="C13" s="53"/>
      <c r="D13" s="63" t="s">
        <v>166</v>
      </c>
      <c r="E13" s="52"/>
      <c r="F13" s="48">
        <v>4000</v>
      </c>
      <c r="G13" s="49">
        <v>4000</v>
      </c>
      <c r="H13" s="50"/>
    </row>
    <row r="14" spans="1:8" ht="22.5">
      <c r="A14" s="55" t="s">
        <v>147</v>
      </c>
      <c r="B14" s="35">
        <v>2</v>
      </c>
      <c r="C14" s="53"/>
      <c r="D14" s="63" t="s">
        <v>142</v>
      </c>
      <c r="E14" s="52" t="s">
        <v>90</v>
      </c>
      <c r="F14" s="48">
        <v>304104.15</v>
      </c>
      <c r="G14" s="49">
        <v>250722.48</v>
      </c>
      <c r="H14" s="50">
        <f>IF(ISNUMBER(F14),F14,0)-IF(ISNUMBER(G14),G14,0)</f>
        <v>53381.67000000001</v>
      </c>
    </row>
    <row r="15" spans="1:8" ht="12.75">
      <c r="A15" s="55" t="s">
        <v>101</v>
      </c>
      <c r="B15" s="35"/>
      <c r="C15" s="53"/>
      <c r="D15" s="63" t="s">
        <v>143</v>
      </c>
      <c r="E15" s="52"/>
      <c r="F15" s="48">
        <v>4066</v>
      </c>
      <c r="G15" s="49">
        <v>5256</v>
      </c>
      <c r="H15" s="50">
        <f>IF(ISNUMBER(F15),F15,0)-IF(ISNUMBER(G15),G15,0)</f>
        <v>-1190</v>
      </c>
    </row>
    <row r="16" spans="1:8" ht="12.75">
      <c r="A16" s="55" t="s">
        <v>101</v>
      </c>
      <c r="B16" s="35"/>
      <c r="C16" s="53"/>
      <c r="D16" s="63" t="s">
        <v>160</v>
      </c>
      <c r="E16" s="52"/>
      <c r="F16" s="48">
        <v>1121.85</v>
      </c>
      <c r="G16" s="49">
        <v>1121.85</v>
      </c>
      <c r="H16" s="50">
        <f>IF(ISNUMBER(F16),F16,0)-IF(ISNUMBER(G16),G16,0)</f>
        <v>0</v>
      </c>
    </row>
    <row r="17" spans="1:8" ht="12.75">
      <c r="A17" s="55" t="s">
        <v>98</v>
      </c>
      <c r="B17" s="35"/>
      <c r="C17" s="53"/>
      <c r="D17" s="63" t="s">
        <v>137</v>
      </c>
      <c r="E17" s="52"/>
      <c r="F17" s="48">
        <v>57348</v>
      </c>
      <c r="G17" s="49">
        <v>37587.48</v>
      </c>
      <c r="H17" s="50">
        <f t="shared" si="0"/>
        <v>19760.519999999997</v>
      </c>
    </row>
    <row r="18" spans="1:8" ht="22.5">
      <c r="A18" s="55" t="s">
        <v>99</v>
      </c>
      <c r="B18" s="35"/>
      <c r="C18" s="53"/>
      <c r="D18" s="63" t="s">
        <v>138</v>
      </c>
      <c r="E18" s="52"/>
      <c r="F18" s="48">
        <v>17319</v>
      </c>
      <c r="G18" s="49">
        <v>11322.5</v>
      </c>
      <c r="H18" s="50">
        <f t="shared" si="0"/>
        <v>5996.5</v>
      </c>
    </row>
    <row r="19" spans="1:8" ht="12.75">
      <c r="A19" s="55" t="s">
        <v>101</v>
      </c>
      <c r="B19" s="35"/>
      <c r="C19" s="53"/>
      <c r="D19" s="63" t="s">
        <v>161</v>
      </c>
      <c r="E19" s="52"/>
      <c r="F19" s="48">
        <v>45000</v>
      </c>
      <c r="G19" s="49">
        <v>45000</v>
      </c>
      <c r="H19" s="50">
        <f t="shared" si="0"/>
        <v>0</v>
      </c>
    </row>
    <row r="20" spans="1:8" ht="12.75">
      <c r="A20" s="55" t="s">
        <v>101</v>
      </c>
      <c r="B20" s="35"/>
      <c r="C20" s="53"/>
      <c r="D20" s="63" t="s">
        <v>144</v>
      </c>
      <c r="E20" s="52"/>
      <c r="F20" s="48">
        <v>10000</v>
      </c>
      <c r="G20" s="49"/>
      <c r="H20" s="50"/>
    </row>
    <row r="21" spans="1:8" ht="12.75">
      <c r="A21" s="55" t="s">
        <v>101</v>
      </c>
      <c r="B21" s="35">
        <v>2</v>
      </c>
      <c r="C21" s="53"/>
      <c r="D21" s="63" t="s">
        <v>139</v>
      </c>
      <c r="E21" s="52" t="s">
        <v>91</v>
      </c>
      <c r="F21" s="48">
        <v>500</v>
      </c>
      <c r="G21" s="49"/>
      <c r="H21" s="50">
        <f t="shared" si="0"/>
        <v>500</v>
      </c>
    </row>
    <row r="22" spans="1:8" ht="16.5" customHeight="1">
      <c r="A22" s="55" t="s">
        <v>98</v>
      </c>
      <c r="B22" s="35">
        <v>2</v>
      </c>
      <c r="C22" s="53"/>
      <c r="D22" s="63" t="s">
        <v>140</v>
      </c>
      <c r="E22" s="52" t="s">
        <v>92</v>
      </c>
      <c r="F22" s="48">
        <v>21984</v>
      </c>
      <c r="G22" s="49">
        <v>20152</v>
      </c>
      <c r="H22" s="50">
        <f t="shared" si="0"/>
        <v>1832</v>
      </c>
    </row>
    <row r="23" spans="1:8" ht="22.5">
      <c r="A23" s="55" t="s">
        <v>99</v>
      </c>
      <c r="B23" s="35">
        <v>2</v>
      </c>
      <c r="C23" s="53"/>
      <c r="D23" s="63" t="s">
        <v>141</v>
      </c>
      <c r="E23" s="52" t="s">
        <v>93</v>
      </c>
      <c r="F23" s="48">
        <v>6639</v>
      </c>
      <c r="G23" s="49">
        <v>6086</v>
      </c>
      <c r="H23" s="50">
        <f t="shared" si="0"/>
        <v>553</v>
      </c>
    </row>
    <row r="24" spans="1:8" ht="22.5">
      <c r="A24" s="55" t="s">
        <v>102</v>
      </c>
      <c r="B24" s="35">
        <v>2</v>
      </c>
      <c r="C24" s="53"/>
      <c r="D24" s="63" t="s">
        <v>145</v>
      </c>
      <c r="E24" s="52" t="s">
        <v>94</v>
      </c>
      <c r="F24" s="48">
        <v>6647</v>
      </c>
      <c r="G24" s="49"/>
      <c r="H24" s="50">
        <f t="shared" si="0"/>
        <v>6647</v>
      </c>
    </row>
    <row r="25" spans="1:8" ht="22.5">
      <c r="A25" s="55" t="s">
        <v>100</v>
      </c>
      <c r="B25" s="35"/>
      <c r="C25" s="53"/>
      <c r="D25" s="63" t="s">
        <v>146</v>
      </c>
      <c r="E25" s="52"/>
      <c r="F25" s="48">
        <v>18115</v>
      </c>
      <c r="G25" s="49">
        <v>188</v>
      </c>
      <c r="H25" s="50">
        <f t="shared" si="0"/>
        <v>17927</v>
      </c>
    </row>
    <row r="26" spans="1:8" ht="33.75">
      <c r="A26" s="55" t="s">
        <v>85</v>
      </c>
      <c r="B26" s="35"/>
      <c r="C26" s="53"/>
      <c r="D26" s="63" t="s">
        <v>163</v>
      </c>
      <c r="E26" s="52"/>
      <c r="F26" s="48">
        <v>3766</v>
      </c>
      <c r="G26" s="49">
        <v>3766</v>
      </c>
      <c r="H26" s="50">
        <f t="shared" si="0"/>
        <v>0</v>
      </c>
    </row>
    <row r="27" spans="1:8" ht="12.75">
      <c r="A27" s="55" t="s">
        <v>101</v>
      </c>
      <c r="B27" s="35"/>
      <c r="C27" s="53"/>
      <c r="D27" s="63" t="s">
        <v>162</v>
      </c>
      <c r="E27" s="52"/>
      <c r="F27" s="48">
        <v>2000</v>
      </c>
      <c r="G27" s="49"/>
      <c r="H27" s="50">
        <f>F27</f>
        <v>2000</v>
      </c>
    </row>
    <row r="28" spans="1:8" ht="22.5">
      <c r="A28" s="55" t="s">
        <v>100</v>
      </c>
      <c r="B28" s="35"/>
      <c r="C28" s="53"/>
      <c r="D28" s="63" t="s">
        <v>167</v>
      </c>
      <c r="E28" s="52"/>
      <c r="F28" s="48">
        <v>40800</v>
      </c>
      <c r="G28" s="49">
        <v>14233</v>
      </c>
      <c r="H28" s="50">
        <f>F28</f>
        <v>40800</v>
      </c>
    </row>
    <row r="29" spans="1:8" ht="22.5">
      <c r="A29" s="55" t="s">
        <v>100</v>
      </c>
      <c r="B29" s="35">
        <v>2</v>
      </c>
      <c r="C29" s="53"/>
      <c r="D29" s="63" t="s">
        <v>154</v>
      </c>
      <c r="E29" s="52" t="s">
        <v>95</v>
      </c>
      <c r="F29" s="48">
        <v>230597</v>
      </c>
      <c r="G29" s="49">
        <v>23000</v>
      </c>
      <c r="H29" s="50">
        <f t="shared" si="0"/>
        <v>207597</v>
      </c>
    </row>
    <row r="30" spans="1:8" ht="22.5">
      <c r="A30" s="55" t="s">
        <v>100</v>
      </c>
      <c r="B30" s="35">
        <v>2</v>
      </c>
      <c r="C30" s="53"/>
      <c r="D30" s="63" t="s">
        <v>155</v>
      </c>
      <c r="E30" s="52" t="s">
        <v>95</v>
      </c>
      <c r="F30" s="48">
        <v>2337</v>
      </c>
      <c r="G30" s="49">
        <v>2307</v>
      </c>
      <c r="H30" s="50">
        <f>IF(ISNUMBER(F30),F30,0)-IF(ISNUMBER(G30),G30,0)</f>
        <v>30</v>
      </c>
    </row>
    <row r="31" spans="1:8" ht="13.5" customHeight="1">
      <c r="A31" s="55" t="s">
        <v>101</v>
      </c>
      <c r="B31" s="35">
        <v>2</v>
      </c>
      <c r="C31" s="53"/>
      <c r="D31" s="63" t="s">
        <v>149</v>
      </c>
      <c r="E31" s="52" t="s">
        <v>96</v>
      </c>
      <c r="F31" s="48">
        <v>792349.9</v>
      </c>
      <c r="G31" s="49">
        <v>691960.48</v>
      </c>
      <c r="H31" s="50">
        <f t="shared" si="0"/>
        <v>100389.42000000004</v>
      </c>
    </row>
    <row r="32" spans="1:8" s="67" customFormat="1" ht="25.5" customHeight="1">
      <c r="A32" s="55" t="s">
        <v>147</v>
      </c>
      <c r="B32" s="35"/>
      <c r="C32" s="53"/>
      <c r="D32" s="63" t="s">
        <v>151</v>
      </c>
      <c r="E32" s="52"/>
      <c r="F32" s="64">
        <v>555734</v>
      </c>
      <c r="G32" s="65">
        <v>428437</v>
      </c>
      <c r="H32" s="66">
        <f t="shared" si="0"/>
        <v>127297</v>
      </c>
    </row>
    <row r="33" spans="1:8" s="67" customFormat="1" ht="25.5" customHeight="1">
      <c r="A33" s="55" t="s">
        <v>147</v>
      </c>
      <c r="B33" s="35"/>
      <c r="C33" s="53"/>
      <c r="D33" s="63" t="s">
        <v>152</v>
      </c>
      <c r="E33" s="52"/>
      <c r="F33" s="64">
        <v>46393</v>
      </c>
      <c r="G33" s="65">
        <v>67961</v>
      </c>
      <c r="H33" s="66">
        <f>IF(ISNUMBER(F33),F33,0)-IF(ISNUMBER(G33),G33,0)</f>
        <v>-21568</v>
      </c>
    </row>
    <row r="34" spans="1:8" s="67" customFormat="1" ht="32.25" customHeight="1" thickBot="1">
      <c r="A34" s="55" t="s">
        <v>148</v>
      </c>
      <c r="B34" s="35">
        <v>2</v>
      </c>
      <c r="C34" s="53"/>
      <c r="D34" s="59" t="s">
        <v>150</v>
      </c>
      <c r="E34" s="52" t="s">
        <v>97</v>
      </c>
      <c r="F34" s="64">
        <v>837736</v>
      </c>
      <c r="G34" s="65">
        <v>755486</v>
      </c>
      <c r="H34" s="66">
        <f>IF(ISNUMBER(F34),F34,0)-IF(ISNUMBER(G34),G34,0)</f>
        <v>82250</v>
      </c>
    </row>
    <row r="35" spans="1:8" ht="22.5" customHeight="1" thickBot="1">
      <c r="A35" s="31" t="s">
        <v>28</v>
      </c>
      <c r="B35" s="35"/>
      <c r="C35" s="46">
        <v>450</v>
      </c>
      <c r="D35" s="45" t="s">
        <v>25</v>
      </c>
      <c r="E35" s="45"/>
      <c r="F35" s="56">
        <v>-17590.9</v>
      </c>
      <c r="G35" s="56">
        <v>-174387.06</v>
      </c>
      <c r="H35" s="56">
        <f>F35+G35</f>
        <v>-191977.96</v>
      </c>
    </row>
    <row r="40" ht="12.75">
      <c r="F40" s="68"/>
    </row>
  </sheetData>
  <sheetProtection/>
  <mergeCells count="1">
    <mergeCell ref="D3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4">
      <selection activeCell="G21" sqref="G21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18.625" style="2" customWidth="1"/>
    <col min="5" max="5" width="18.625" style="2" hidden="1" customWidth="1"/>
    <col min="6" max="6" width="13.75390625" style="1" customWidth="1"/>
    <col min="7" max="7" width="13.375" style="1" customWidth="1"/>
    <col min="8" max="8" width="13.875" style="0" customWidth="1"/>
  </cols>
  <sheetData>
    <row r="1" ht="12.75">
      <c r="G1" s="36" t="s">
        <v>43</v>
      </c>
    </row>
    <row r="2" spans="1:8" ht="15">
      <c r="A2" s="28" t="s">
        <v>59</v>
      </c>
      <c r="B2" s="28"/>
      <c r="D2" s="11"/>
      <c r="E2" s="11"/>
      <c r="F2" s="10"/>
      <c r="H2" s="36"/>
    </row>
    <row r="3" spans="1:8" ht="11.25" customHeight="1">
      <c r="A3" s="27"/>
      <c r="B3" s="27"/>
      <c r="C3" s="32"/>
      <c r="D3" s="14"/>
      <c r="E3" s="14"/>
      <c r="F3" s="15"/>
      <c r="G3" s="15"/>
      <c r="H3" s="16"/>
    </row>
    <row r="4" spans="1:8" ht="12.75">
      <c r="A4" s="7"/>
      <c r="B4" s="7"/>
      <c r="C4" s="69" t="s">
        <v>63</v>
      </c>
      <c r="D4" s="69" t="s">
        <v>60</v>
      </c>
      <c r="E4" s="8"/>
      <c r="F4" s="75" t="s">
        <v>61</v>
      </c>
      <c r="G4" s="78" t="s">
        <v>35</v>
      </c>
      <c r="H4" s="72" t="s">
        <v>62</v>
      </c>
    </row>
    <row r="5" spans="1:8" ht="10.5" customHeight="1">
      <c r="A5" s="8" t="s">
        <v>6</v>
      </c>
      <c r="B5" s="8"/>
      <c r="C5" s="70"/>
      <c r="D5" s="70"/>
      <c r="E5" s="25"/>
      <c r="F5" s="76"/>
      <c r="G5" s="79"/>
      <c r="H5" s="73"/>
    </row>
    <row r="6" spans="1:8" ht="37.5" customHeight="1">
      <c r="A6" s="8"/>
      <c r="B6" s="8"/>
      <c r="C6" s="71"/>
      <c r="D6" s="71"/>
      <c r="E6" s="8"/>
      <c r="F6" s="77"/>
      <c r="G6" s="80"/>
      <c r="H6" s="74"/>
    </row>
    <row r="7" spans="1:8" ht="9.75" customHeight="1" thickBot="1">
      <c r="A7" s="4">
        <v>1</v>
      </c>
      <c r="B7" s="47"/>
      <c r="C7" s="9">
        <v>2</v>
      </c>
      <c r="D7" s="9">
        <v>3</v>
      </c>
      <c r="E7" s="9"/>
      <c r="F7" s="5" t="s">
        <v>2</v>
      </c>
      <c r="G7" s="5" t="s">
        <v>40</v>
      </c>
      <c r="H7" s="18" t="s">
        <v>41</v>
      </c>
    </row>
    <row r="8" spans="1:8" ht="31.5" customHeight="1">
      <c r="A8" s="51" t="s">
        <v>12</v>
      </c>
      <c r="B8" s="35"/>
      <c r="C8" s="53" t="s">
        <v>16</v>
      </c>
      <c r="D8" s="52" t="s">
        <v>46</v>
      </c>
      <c r="E8" s="52"/>
      <c r="F8" s="48">
        <f>F19</f>
        <v>-17590.9</v>
      </c>
      <c r="G8" s="48">
        <f>G10+G12+G19</f>
        <v>-174387.06000000006</v>
      </c>
      <c r="H8" s="48">
        <f>F8+G8</f>
        <v>-191977.96000000005</v>
      </c>
    </row>
    <row r="9" spans="1:8" ht="18" customHeight="1">
      <c r="A9" s="51" t="s">
        <v>19</v>
      </c>
      <c r="B9" s="35"/>
      <c r="C9" s="53"/>
      <c r="D9" s="52"/>
      <c r="E9" s="52"/>
      <c r="F9" s="48"/>
      <c r="G9" s="49"/>
      <c r="H9" s="50"/>
    </row>
    <row r="10" spans="1:8" ht="22.5">
      <c r="A10" s="51" t="s">
        <v>64</v>
      </c>
      <c r="B10" s="35"/>
      <c r="C10" s="53" t="s">
        <v>20</v>
      </c>
      <c r="D10" s="52" t="s">
        <v>46</v>
      </c>
      <c r="E10" s="52"/>
      <c r="F10" s="48"/>
      <c r="G10" s="49"/>
      <c r="H10" s="50"/>
    </row>
    <row r="11" spans="1:8" ht="12.75">
      <c r="A11" s="55" t="s">
        <v>53</v>
      </c>
      <c r="B11" s="35">
        <v>3</v>
      </c>
      <c r="C11" s="53"/>
      <c r="D11" s="57">
        <f>IF(ISBLANK(E11),"",REPLACE(E11,1,3,"000"))</f>
      </c>
      <c r="E11" s="52"/>
      <c r="F11" s="48"/>
      <c r="G11" s="49"/>
      <c r="H11" s="50"/>
    </row>
    <row r="12" spans="1:8" ht="21" customHeight="1">
      <c r="A12" s="51" t="s">
        <v>65</v>
      </c>
      <c r="B12" s="35"/>
      <c r="C12" s="53" t="s">
        <v>21</v>
      </c>
      <c r="D12" s="52" t="s">
        <v>46</v>
      </c>
      <c r="E12" s="52"/>
      <c r="F12" s="48"/>
      <c r="G12" s="49"/>
      <c r="H12" s="50"/>
    </row>
    <row r="13" spans="1:8" ht="12" customHeight="1">
      <c r="A13" s="51" t="s">
        <v>18</v>
      </c>
      <c r="B13" s="35"/>
      <c r="C13" s="53"/>
      <c r="D13" s="52"/>
      <c r="E13" s="52"/>
      <c r="F13" s="48"/>
      <c r="G13" s="49"/>
      <c r="H13" s="50"/>
    </row>
    <row r="14" spans="1:8" ht="12.75" customHeight="1">
      <c r="A14" s="51"/>
      <c r="B14" s="35"/>
      <c r="C14" s="53"/>
      <c r="D14" s="52"/>
      <c r="E14" s="52"/>
      <c r="F14" s="48"/>
      <c r="G14" s="49"/>
      <c r="H14" s="50"/>
    </row>
    <row r="15" spans="1:8" ht="16.5" customHeight="1">
      <c r="A15" s="51"/>
      <c r="B15" s="35"/>
      <c r="C15" s="53"/>
      <c r="D15" s="52"/>
      <c r="E15" s="52"/>
      <c r="F15" s="48"/>
      <c r="G15" s="49"/>
      <c r="H15" s="50"/>
    </row>
    <row r="16" spans="1:8" ht="16.5" customHeight="1">
      <c r="A16" s="51"/>
      <c r="B16" s="35"/>
      <c r="C16" s="53"/>
      <c r="D16" s="52"/>
      <c r="E16" s="52"/>
      <c r="F16" s="48"/>
      <c r="G16" s="49"/>
      <c r="H16" s="50"/>
    </row>
    <row r="17" spans="1:8" ht="17.25" customHeight="1">
      <c r="A17" s="51"/>
      <c r="B17" s="35"/>
      <c r="C17" s="53"/>
      <c r="D17" s="52"/>
      <c r="E17" s="52"/>
      <c r="F17" s="48"/>
      <c r="G17" s="49"/>
      <c r="H17" s="50"/>
    </row>
    <row r="18" spans="1:8" ht="18" customHeight="1">
      <c r="A18" s="51"/>
      <c r="B18" s="35"/>
      <c r="C18" s="53"/>
      <c r="D18" s="52"/>
      <c r="E18" s="52"/>
      <c r="F18" s="48"/>
      <c r="G18" s="49"/>
      <c r="H18" s="50"/>
    </row>
    <row r="19" spans="1:8" ht="26.25" customHeight="1">
      <c r="A19" s="51" t="s">
        <v>24</v>
      </c>
      <c r="B19" s="35"/>
      <c r="C19" s="53" t="s">
        <v>17</v>
      </c>
      <c r="D19" s="52"/>
      <c r="E19" s="52"/>
      <c r="F19" s="48">
        <f>F20</f>
        <v>-17590.9</v>
      </c>
      <c r="G19" s="48">
        <f>G20+G21</f>
        <v>-174387.06000000006</v>
      </c>
      <c r="H19" s="50">
        <f>F19+G19</f>
        <v>-191977.96000000005</v>
      </c>
    </row>
    <row r="20" spans="1:8" ht="22.5">
      <c r="A20" s="55" t="s">
        <v>26</v>
      </c>
      <c r="B20" s="35">
        <v>4</v>
      </c>
      <c r="C20" s="53" t="s">
        <v>22</v>
      </c>
      <c r="D20" s="57" t="s">
        <v>156</v>
      </c>
      <c r="E20" s="52"/>
      <c r="F20" s="48">
        <v>-17590.9</v>
      </c>
      <c r="G20" s="48">
        <v>-3772020.48</v>
      </c>
      <c r="H20" s="50" t="s">
        <v>25</v>
      </c>
    </row>
    <row r="21" spans="1:8" ht="22.5">
      <c r="A21" s="55" t="s">
        <v>27</v>
      </c>
      <c r="B21" s="35">
        <v>5</v>
      </c>
      <c r="C21" s="53" t="s">
        <v>23</v>
      </c>
      <c r="D21" s="57" t="s">
        <v>157</v>
      </c>
      <c r="E21" s="52"/>
      <c r="F21" s="48"/>
      <c r="G21" s="48">
        <v>3597633.42</v>
      </c>
      <c r="H21" s="50" t="s">
        <v>25</v>
      </c>
    </row>
    <row r="22" spans="1:8" ht="33.75">
      <c r="A22" s="55" t="s">
        <v>104</v>
      </c>
      <c r="B22" s="35">
        <v>5</v>
      </c>
      <c r="C22" s="53" t="s">
        <v>23</v>
      </c>
      <c r="D22" s="57"/>
      <c r="E22" s="52" t="s">
        <v>103</v>
      </c>
      <c r="F22" s="48"/>
      <c r="G22" s="49"/>
      <c r="H22" s="50" t="s">
        <v>25</v>
      </c>
    </row>
    <row r="23" spans="1:8" ht="15" customHeight="1">
      <c r="A23" s="35"/>
      <c r="B23" s="35"/>
      <c r="C23" s="38"/>
      <c r="D23" s="24"/>
      <c r="E23" s="24"/>
      <c r="F23" s="54"/>
      <c r="G23" s="54"/>
      <c r="H23" s="24"/>
    </row>
    <row r="24" spans="1:8" ht="12.75" customHeight="1">
      <c r="A24" s="35"/>
      <c r="B24" s="35"/>
      <c r="C24" s="38"/>
      <c r="D24" s="24"/>
      <c r="E24" s="24"/>
      <c r="F24" s="24"/>
      <c r="G24" s="24"/>
      <c r="H24" s="24"/>
    </row>
    <row r="25" spans="1:8" ht="12.75" customHeight="1">
      <c r="A25" s="22" t="s">
        <v>36</v>
      </c>
      <c r="B25" s="22"/>
      <c r="C25" s="38"/>
      <c r="D25" s="24" t="s">
        <v>165</v>
      </c>
      <c r="E25" s="24"/>
      <c r="F25" s="24"/>
      <c r="G25" s="24"/>
      <c r="H25" s="24"/>
    </row>
    <row r="26" spans="1:8" ht="10.5" customHeight="1">
      <c r="A26" s="11" t="s">
        <v>34</v>
      </c>
      <c r="B26" s="11"/>
      <c r="C26" s="38"/>
      <c r="D26" s="24"/>
      <c r="E26" s="24"/>
      <c r="F26" s="24"/>
      <c r="G26" s="24"/>
      <c r="H26" s="24"/>
    </row>
    <row r="27" spans="1:8" ht="24.75" customHeight="1">
      <c r="A27" s="11"/>
      <c r="B27" s="11"/>
      <c r="C27" s="38"/>
      <c r="D27" s="24"/>
      <c r="E27" s="24"/>
      <c r="F27" s="24"/>
      <c r="G27" s="24"/>
      <c r="H27" s="24"/>
    </row>
    <row r="28" spans="1:8" ht="12.75" customHeight="1">
      <c r="A28" s="22" t="s">
        <v>37</v>
      </c>
      <c r="B28" s="22"/>
      <c r="C28" s="38"/>
      <c r="D28" s="24"/>
      <c r="E28" s="24"/>
      <c r="F28" s="24"/>
      <c r="G28" s="24"/>
      <c r="H28" s="24"/>
    </row>
    <row r="29" spans="1:8" ht="10.5" customHeight="1">
      <c r="A29" s="11" t="s">
        <v>38</v>
      </c>
      <c r="B29" s="11"/>
      <c r="C29" s="38"/>
      <c r="D29" s="24"/>
      <c r="E29" s="24"/>
      <c r="F29" s="24"/>
      <c r="G29" s="24"/>
      <c r="H29" s="24"/>
    </row>
    <row r="30" spans="3:8" ht="12.75" customHeight="1">
      <c r="C30" s="38"/>
      <c r="D30" s="24"/>
      <c r="E30" s="24"/>
      <c r="F30" s="24"/>
      <c r="G30" s="24"/>
      <c r="H30" s="24"/>
    </row>
    <row r="31" spans="1:8" ht="24" customHeight="1">
      <c r="A31" s="11" t="s">
        <v>13</v>
      </c>
      <c r="B31" s="11"/>
      <c r="C31" s="38"/>
      <c r="D31" s="24" t="s">
        <v>114</v>
      </c>
      <c r="E31" s="24"/>
      <c r="F31" s="24"/>
      <c r="G31" s="24"/>
      <c r="H31" s="24"/>
    </row>
    <row r="32" spans="1:8" ht="9.75" customHeight="1">
      <c r="A32" s="11" t="s">
        <v>14</v>
      </c>
      <c r="B32" s="11"/>
      <c r="C32" s="38"/>
      <c r="D32" s="24"/>
      <c r="E32" s="24"/>
      <c r="F32" s="24"/>
      <c r="G32" s="24"/>
      <c r="H32" s="24"/>
    </row>
    <row r="33" spans="1:8" ht="12.75" customHeight="1">
      <c r="A33" s="11"/>
      <c r="B33" s="11"/>
      <c r="C33" s="38"/>
      <c r="D33" s="24"/>
      <c r="E33" s="24"/>
      <c r="F33" s="24"/>
      <c r="G33" s="24"/>
      <c r="H33" s="24"/>
    </row>
    <row r="34" spans="1:8" ht="12.75" customHeight="1">
      <c r="A34" s="11" t="s">
        <v>172</v>
      </c>
      <c r="B34" s="11"/>
      <c r="C34" s="38"/>
      <c r="D34" s="24"/>
      <c r="E34" s="24"/>
      <c r="F34" s="24"/>
      <c r="G34" s="24"/>
      <c r="H34" s="24"/>
    </row>
    <row r="35" spans="1:8" ht="12.75" customHeight="1">
      <c r="A35" s="35"/>
      <c r="B35" s="35"/>
      <c r="C35" s="38"/>
      <c r="D35" s="24"/>
      <c r="E35" s="24"/>
      <c r="F35" s="24"/>
      <c r="G35" s="24"/>
      <c r="H35" s="24"/>
    </row>
    <row r="36" spans="1:8" ht="12.75" customHeight="1">
      <c r="A36" s="35"/>
      <c r="B36" s="35"/>
      <c r="C36" s="38"/>
      <c r="D36" s="24"/>
      <c r="E36" s="24"/>
      <c r="F36" s="24"/>
      <c r="G36" s="24"/>
      <c r="H36" s="24"/>
    </row>
    <row r="37" spans="1:8" ht="12.75" customHeight="1">
      <c r="A37" s="35"/>
      <c r="B37" s="35"/>
      <c r="C37" s="38"/>
      <c r="D37" s="24"/>
      <c r="E37" s="24"/>
      <c r="F37" s="24"/>
      <c r="G37" s="24"/>
      <c r="H37" s="24"/>
    </row>
    <row r="38" spans="1:8" ht="12.75" customHeight="1">
      <c r="A38" s="35"/>
      <c r="B38" s="35"/>
      <c r="C38" s="38"/>
      <c r="D38" s="24"/>
      <c r="E38" s="24"/>
      <c r="F38" s="24"/>
      <c r="G38" s="24"/>
      <c r="H38" s="24"/>
    </row>
    <row r="39" spans="1:8" ht="22.5" customHeight="1">
      <c r="A39" s="35"/>
      <c r="B39" s="35"/>
      <c r="C39" s="38"/>
      <c r="D39" s="24"/>
      <c r="E39" s="24"/>
      <c r="F39" s="24"/>
      <c r="G39" s="24"/>
      <c r="H39" s="24"/>
    </row>
    <row r="40" spans="1:6" ht="11.25" customHeight="1">
      <c r="A40" s="11"/>
      <c r="B40" s="11"/>
      <c r="C40" s="11"/>
      <c r="D40" s="22"/>
      <c r="E40" s="22"/>
      <c r="F40" s="40"/>
    </row>
    <row r="41" spans="1:6" ht="11.25" customHeight="1">
      <c r="A41" s="11"/>
      <c r="B41" s="11"/>
      <c r="C41" s="11"/>
      <c r="D41" s="22"/>
      <c r="E41" s="22"/>
      <c r="F41" s="40"/>
    </row>
    <row r="42" spans="1:6" ht="11.25" customHeight="1">
      <c r="A42" s="11"/>
      <c r="B42" s="11"/>
      <c r="C42" s="11"/>
      <c r="D42" s="22"/>
      <c r="E42" s="22"/>
      <c r="F42" s="40"/>
    </row>
    <row r="43" spans="1:6" ht="11.25" customHeight="1">
      <c r="A43" s="11"/>
      <c r="B43" s="11"/>
      <c r="C43" s="11"/>
      <c r="D43" s="22"/>
      <c r="E43" s="22"/>
      <c r="F43" s="40"/>
    </row>
    <row r="44" spans="1:6" ht="11.25" customHeight="1">
      <c r="A44" s="11"/>
      <c r="B44" s="11"/>
      <c r="C44" s="11"/>
      <c r="D44" s="22"/>
      <c r="E44" s="22"/>
      <c r="F44" s="40"/>
    </row>
    <row r="45" spans="1:6" ht="11.25" customHeight="1">
      <c r="A45" s="11"/>
      <c r="B45" s="11"/>
      <c r="C45" s="11"/>
      <c r="D45" s="22"/>
      <c r="E45" s="22"/>
      <c r="F45" s="40"/>
    </row>
    <row r="46" spans="1:6" ht="11.25" customHeight="1">
      <c r="A46" s="11"/>
      <c r="B46" s="11"/>
      <c r="C46" s="11"/>
      <c r="D46" s="22"/>
      <c r="E46" s="22"/>
      <c r="F46" s="40"/>
    </row>
    <row r="47" spans="1:6" ht="11.25" customHeight="1">
      <c r="A47" s="11"/>
      <c r="B47" s="11"/>
      <c r="C47" s="11"/>
      <c r="D47" s="22"/>
      <c r="E47" s="22"/>
      <c r="F47" s="40"/>
    </row>
    <row r="48" spans="1:6" ht="11.25" customHeight="1">
      <c r="A48" s="11"/>
      <c r="B48" s="11"/>
      <c r="C48" s="11"/>
      <c r="D48" s="22"/>
      <c r="E48" s="22"/>
      <c r="F48" s="40"/>
    </row>
    <row r="49" spans="1:6" ht="11.25" customHeight="1">
      <c r="A49" s="11"/>
      <c r="B49" s="11"/>
      <c r="C49" s="11"/>
      <c r="D49" s="22"/>
      <c r="E49" s="22"/>
      <c r="F49" s="40"/>
    </row>
    <row r="50" spans="1:6" ht="11.25" customHeight="1">
      <c r="A50" s="11"/>
      <c r="B50" s="11"/>
      <c r="C50" s="11"/>
      <c r="D50" s="22"/>
      <c r="E50" s="22"/>
      <c r="F50" s="40"/>
    </row>
    <row r="51" spans="1:6" ht="11.25" customHeight="1">
      <c r="A51" s="11"/>
      <c r="B51" s="11"/>
      <c r="C51" s="11"/>
      <c r="D51" s="22"/>
      <c r="E51" s="22"/>
      <c r="F51" s="40"/>
    </row>
    <row r="52" spans="1:6" ht="11.25" customHeight="1">
      <c r="A52" s="11"/>
      <c r="B52" s="11"/>
      <c r="C52" s="11"/>
      <c r="D52" s="22"/>
      <c r="E52" s="22"/>
      <c r="F52" s="40"/>
    </row>
    <row r="53" spans="1:6" ht="11.25" customHeight="1">
      <c r="A53" s="11"/>
      <c r="B53" s="11"/>
      <c r="C53" s="11"/>
      <c r="D53" s="22"/>
      <c r="E53" s="22"/>
      <c r="F53" s="40"/>
    </row>
    <row r="54" spans="1:6" ht="11.25" customHeight="1">
      <c r="A54" s="11"/>
      <c r="B54" s="11"/>
      <c r="C54" s="11"/>
      <c r="D54" s="22"/>
      <c r="E54" s="22"/>
      <c r="F54" s="40"/>
    </row>
    <row r="55" spans="1:6" ht="11.25" customHeight="1">
      <c r="A55" s="11"/>
      <c r="B55" s="11"/>
      <c r="C55" s="11"/>
      <c r="D55" s="22"/>
      <c r="E55" s="22"/>
      <c r="F55" s="40"/>
    </row>
    <row r="56" spans="1:6" ht="11.25" customHeight="1">
      <c r="A56" s="11"/>
      <c r="B56" s="11"/>
      <c r="C56" s="11"/>
      <c r="D56" s="22"/>
      <c r="E56" s="22"/>
      <c r="F56" s="40"/>
    </row>
    <row r="57" spans="1:6" ht="11.25" customHeight="1">
      <c r="A57" s="11"/>
      <c r="B57" s="11"/>
      <c r="C57" s="11"/>
      <c r="D57" s="22"/>
      <c r="E57" s="22"/>
      <c r="F57" s="40"/>
    </row>
    <row r="58" spans="1:6" ht="11.25" customHeight="1">
      <c r="A58" s="11"/>
      <c r="B58" s="11"/>
      <c r="C58" s="11"/>
      <c r="D58" s="22"/>
      <c r="E58" s="22"/>
      <c r="F58" s="40"/>
    </row>
    <row r="59" spans="1:6" ht="11.25" customHeight="1">
      <c r="A59" s="11"/>
      <c r="B59" s="11"/>
      <c r="C59" s="11"/>
      <c r="D59" s="22"/>
      <c r="E59" s="22"/>
      <c r="F59" s="40"/>
    </row>
    <row r="60" spans="1:2" ht="23.25" customHeight="1">
      <c r="A60" s="11"/>
      <c r="B60" s="11"/>
    </row>
    <row r="61" ht="9.75" customHeight="1"/>
    <row r="62" spans="1:5" ht="12.75" customHeight="1">
      <c r="A62" s="22"/>
      <c r="B62" s="22"/>
      <c r="C62" s="22"/>
      <c r="D62" s="3"/>
      <c r="E62" s="3"/>
    </row>
  </sheetData>
  <sheetProtection/>
  <mergeCells count="5">
    <mergeCell ref="H4:H6"/>
    <mergeCell ref="C4:C6"/>
    <mergeCell ref="D4:D6"/>
    <mergeCell ref="F4:F6"/>
    <mergeCell ref="G4:G6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2016-12-01T13:21:42Z</cp:lastPrinted>
  <dcterms:created xsi:type="dcterms:W3CDTF">1999-06-18T11:49:53Z</dcterms:created>
  <dcterms:modified xsi:type="dcterms:W3CDTF">2016-12-01T13:21:46Z</dcterms:modified>
  <cp:category/>
  <cp:version/>
  <cp:contentType/>
  <cp:contentStatus/>
</cp:coreProperties>
</file>