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Лист1!$A$1:$D$97</definedName>
  </definedNames>
  <calcPr calcId="152511"/>
</workbook>
</file>

<file path=xl/calcChain.xml><?xml version="1.0" encoding="utf-8"?>
<calcChain xmlns="http://schemas.openxmlformats.org/spreadsheetml/2006/main">
  <c r="B90" i="1" l="1"/>
  <c r="B91" i="1" l="1"/>
  <c r="B78" i="1"/>
  <c r="B69" i="1"/>
  <c r="B57" i="1"/>
  <c r="B52" i="1" l="1"/>
  <c r="B71" i="1" l="1"/>
  <c r="B51" i="1" s="1"/>
  <c r="C23" i="1" l="1"/>
  <c r="D23" i="1"/>
  <c r="C7" i="1" l="1"/>
  <c r="D7" i="1"/>
  <c r="D6" i="1" l="1"/>
  <c r="C6" i="1" l="1"/>
  <c r="B6" i="1" l="1"/>
  <c r="C52" i="1" l="1"/>
  <c r="D52" i="1"/>
  <c r="D51" i="1" l="1"/>
  <c r="C51" i="1"/>
</calcChain>
</file>

<file path=xl/sharedStrings.xml><?xml version="1.0" encoding="utf-8"?>
<sst xmlns="http://schemas.openxmlformats.org/spreadsheetml/2006/main" count="93" uniqueCount="90">
  <si>
    <t>Расходы - всего</t>
  </si>
  <si>
    <t>Доходы- всего</t>
  </si>
  <si>
    <t>Налоговые и неналоговые доходы</t>
  </si>
  <si>
    <t>Межбюджетные трансферты</t>
  </si>
  <si>
    <t>Сумма в тыс. руб. 2019 год</t>
  </si>
  <si>
    <t>Доходы, поступающие в порядке возмещения расходов, понесенных в связи с эксплуатацией имущества муниципальных районов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</si>
  <si>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</si>
  <si>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</si>
  <si>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непрограмных расходов</t>
  </si>
  <si>
    <t>Отдел культуры, спорта, туризма и молодежной политики администрации Пировского района</t>
  </si>
  <si>
    <t>Районный отдел образования администрации Пировского района</t>
  </si>
  <si>
    <t>Финансовое управление администрации Пировского района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</si>
  <si>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</si>
  <si>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</si>
  <si>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</si>
  <si>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 (в т.ч. местный бюджет 60,0 тыс. руб.)</t>
  </si>
  <si>
    <t xml:space="preserve"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</si>
  <si>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</si>
  <si>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</si>
  <si>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</si>
  <si>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</si>
  <si>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</si>
  <si>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</si>
  <si>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</si>
  <si>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</si>
  <si>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</si>
  <si>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</si>
  <si>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</si>
  <si>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</si>
  <si>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</si>
  <si>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</si>
  <si>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</si>
  <si>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 15002</t>
  </si>
  <si>
    <t>Субсидии бюджетам муниципальных районов на реализацию мероприятий по обеспечению жильем молодых семей 25497</t>
  </si>
  <si>
    <t>Субсидии бюджетам муниципальных районов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 1037</t>
  </si>
  <si>
    <t>Субсидии бюджетам муниципальных районов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 1038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</si>
  <si>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 1048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</si>
  <si>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 1049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</si>
  <si>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 7466</t>
  </si>
  <si>
    <t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7511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</si>
  <si>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 7840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</si>
  <si>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 0151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</si>
  <si>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0289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</si>
  <si>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</si>
  <si>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7409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</si>
  <si>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 7429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</si>
  <si>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 7513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</si>
  <si>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7514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</si>
  <si>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 7517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</si>
  <si>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 7519</t>
  </si>
  <si>
    <t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7552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</si>
  <si>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7564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</si>
  <si>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7566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</si>
  <si>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7570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</si>
  <si>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7588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</si>
  <si>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 7604</t>
  </si>
  <si>
    <t>Межбюджетные трансферты, передаваемые бюджетам муниципальных районов на приобретение автотранспорта 45293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</si>
  <si>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 7745</t>
  </si>
  <si>
    <t>Прочие безвозмездные поступления в бюджеты муниципальных районов 207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</si>
  <si>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</si>
  <si>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"Система социальной поддержки граждан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</si>
  <si>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</si>
  <si>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</si>
  <si>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</si>
  <si>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</si>
  <si>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</si>
  <si>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</si>
  <si>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</si>
  <si>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</si>
  <si>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Пировский районный Совет депутатов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</si>
  <si>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</si>
  <si>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</si>
  <si>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</si>
  <si>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</si>
  <si>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</si>
  <si>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</si>
  <si>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</si>
  <si>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</si>
  <si>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</si>
  <si>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на получение общедоступного и бесплатного начального, 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</si>
  <si>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</si>
  <si>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</si>
  <si>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</si>
  <si>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</si>
  <si>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</si>
  <si>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за содействие развитию налогового потенциалав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</si>
  <si>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</si>
  <si>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Изменение к решению ноябрь 2019 года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</si>
  <si>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  ( Алтатский с/с - 130,0 т.р. ремонт гаража, Бушуйский с/с - 400,0 т.р. на проведение угля, Икшурминский с/с - 290,0 т.р.на з/п и прочие расходы;  Кетский с/с - 200,00 т.р.на коммунальные расходы;   Солоухинский с/с - 260,0 з/п и коммунальные расходы, Троицкий с/с - 250,0 т.р. прочие расходы, Пировский с/с - 1533,10 т.р. ремонт гостевой трассы, Чайдинский с/с - 875,0 т.р. приобретение автомобиля и прочие расходы)</t>
  </si>
  <si>
    <t xml:space="preserve"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</si>
</sst>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inden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 inden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left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  <xf numFmtId="4" fontId="2" fillId="3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justify" wrapText="1"/>
    </xf>
    <xf numFmtId="4" fontId="1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justify" wrapText="1"/>
    </xf>
    <xf numFmtId="0" fontId="8" fillId="2" borderId="1" xfId="0" applyFont="1" applyFill="1" applyBorder="1" applyAlignment="1">
      <alignment vertical="justify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justify" wrapText="1"/>
    </xf>
    <xf numFmtId="2" fontId="8" fillId="2" borderId="1" xfId="0" applyNumberFormat="1" applyFont="1" applyFill="1" applyBorder="1" applyAlignment="1">
      <alignment vertical="justify" wrapText="1"/>
    </xf>
    <xf numFmtId="2" fontId="8" fillId="2" borderId="1" xfId="0" applyNumberFormat="1" applyFont="1" applyFill="1" applyBorder="1" applyAlignment="1">
      <alignment horizontal="left" vertical="justify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left" vertical="justify" wrapText="1"/>
    </xf>
    <xf numFmtId="2" fontId="8" fillId="2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5"/>
  <sheetViews>
    <sheetView tabSelected="1" view="pageBreakPreview" topLeftCell="A91" zoomScale="60" zoomScaleNormal="100" workbookViewId="0">
      <selection activeCell="A96" sqref="A96"/>
    </sheetView>
  </sheetViews>
  <sheetFormatPr defaultRowHeight="26.25" x14ac:dyDescent="0.4"/>
  <cols>
    <col min="1" max="1" width="172.5703125" style="1" customWidth="1"/>
    <col min="2" max="2" width="24.28515625" style="1" customWidth="1"/>
    <col min="3" max="4" width="9.140625" style="1" hidden="1" customWidth="1"/>
    <col min="5" max="16384" width="9.140625" style="1"/>
  </cols>
  <sheetData>
    <row r="2" spans="1:4" ht="30" x14ac:dyDescent="0.4">
      <c r="A2" s="39" t="s">
        <v>87</v>
      </c>
      <c r="B2" s="39"/>
    </row>
    <row r="4" spans="1:4" ht="90" customHeight="1" x14ac:dyDescent="0.4">
      <c r="A4" s="2"/>
      <c r="B4" s="3" t="s">
        <v>4</v>
      </c>
      <c r="C4" s="4"/>
      <c r="D4" s="4"/>
    </row>
    <row r="5" spans="1:4" ht="1.5" hidden="1" customHeight="1" x14ac:dyDescent="0.4">
      <c r="A5" s="5"/>
      <c r="B5" s="6"/>
      <c r="C5" s="4"/>
      <c r="D5" s="4"/>
    </row>
    <row r="6" spans="1:4" ht="70.5" customHeight="1" x14ac:dyDescent="0.4">
      <c r="A6" s="10" t="s">
        <v>1</v>
      </c>
      <c r="B6" s="11">
        <f>B7+B23</f>
        <v>22418.04</v>
      </c>
      <c r="C6" s="11">
        <f>C7+C23</f>
        <v>0</v>
      </c>
      <c r="D6" s="11">
        <f>D7+D23</f>
        <v>0</v>
      </c>
    </row>
    <row r="7" spans="1:4" ht="42.75" customHeight="1" x14ac:dyDescent="0.4">
      <c r="A7" s="16" t="s">
        <v>2</v>
      </c>
      <c r="B7" s="17">
        <v>1001.71</v>
      </c>
      <c r="C7" s="17">
        <f t="shared" ref="C7:D7" si="0">C9+C22+C8</f>
        <v>0</v>
      </c>
      <c r="D7" s="17">
        <f t="shared" si="0"/>
        <v>0</v>
      </c>
    </row>
    <row r="8" spans="1:4" ht="58.5" customHeight="1" x14ac:dyDescent="0.4">
      <c r="A8" s="14" t="s">
        <v>19</v>
      </c>
      <c r="B8" s="9">
        <v>277.25</v>
      </c>
      <c r="C8" s="7"/>
      <c r="D8" s="7"/>
    </row>
    <row r="9" spans="1:4" ht="83.25" customHeight="1" x14ac:dyDescent="0.4">
      <c r="A9" s="18" t="s">
        <v>20</v>
      </c>
      <c r="B9" s="9">
        <v>976.82</v>
      </c>
      <c r="C9" s="7"/>
      <c r="D9" s="7"/>
    </row>
    <row r="10" spans="1:4" ht="107.25" customHeight="1" x14ac:dyDescent="0.4">
      <c r="A10" s="18" t="s">
        <v>21</v>
      </c>
      <c r="B10" s="9">
        <v>5.74</v>
      </c>
      <c r="C10" s="7"/>
      <c r="D10" s="7"/>
    </row>
    <row r="11" spans="1:4" ht="56.25" customHeight="1" x14ac:dyDescent="0.4">
      <c r="A11" s="18" t="s">
        <v>22</v>
      </c>
      <c r="B11" s="9">
        <v>48.7</v>
      </c>
      <c r="C11" s="7"/>
      <c r="D11" s="7"/>
    </row>
    <row r="12" spans="1:4" ht="107.25" customHeight="1" x14ac:dyDescent="0.4">
      <c r="A12" s="18" t="s">
        <v>23</v>
      </c>
      <c r="B12" s="9">
        <v>240.56</v>
      </c>
      <c r="C12" s="7"/>
      <c r="D12" s="7"/>
    </row>
    <row r="13" spans="1:4" ht="30.75" customHeight="1" x14ac:dyDescent="0.4">
      <c r="A13" s="18" t="s">
        <v>24</v>
      </c>
      <c r="B13" s="9">
        <v>112.31</v>
      </c>
      <c r="C13" s="7"/>
      <c r="D13" s="7"/>
    </row>
    <row r="14" spans="1:4" ht="54.75" customHeight="1" x14ac:dyDescent="0.4">
      <c r="A14" s="18" t="s">
        <v>25</v>
      </c>
      <c r="B14" s="9">
        <v>39.49</v>
      </c>
      <c r="C14" s="7"/>
      <c r="D14" s="7"/>
    </row>
    <row r="15" spans="1:4" ht="30" customHeight="1" x14ac:dyDescent="0.4">
      <c r="A15" s="18" t="s">
        <v>26</v>
      </c>
      <c r="B15" s="9">
        <v>-6.11</v>
      </c>
      <c r="C15" s="7"/>
      <c r="D15" s="7"/>
    </row>
    <row r="16" spans="1:4" ht="38.25" customHeight="1" x14ac:dyDescent="0.4">
      <c r="A16" s="18" t="s">
        <v>26</v>
      </c>
      <c r="B16" s="9">
        <v>-1.41</v>
      </c>
      <c r="C16" s="7"/>
      <c r="D16" s="7"/>
    </row>
    <row r="17" spans="1:4" ht="82.5" customHeight="1" x14ac:dyDescent="0.4">
      <c r="A17" s="18" t="s">
        <v>27</v>
      </c>
      <c r="B17" s="9">
        <v>-89</v>
      </c>
      <c r="C17" s="7"/>
      <c r="D17" s="7"/>
    </row>
    <row r="18" spans="1:4" ht="54.75" customHeight="1" x14ac:dyDescent="0.4">
      <c r="A18" s="18" t="s">
        <v>28</v>
      </c>
      <c r="B18" s="9">
        <v>-272</v>
      </c>
      <c r="C18" s="7"/>
      <c r="D18" s="7"/>
    </row>
    <row r="19" spans="1:4" ht="52.5" customHeight="1" x14ac:dyDescent="0.4">
      <c r="A19" s="18" t="s">
        <v>5</v>
      </c>
      <c r="B19" s="9">
        <v>-939.74</v>
      </c>
      <c r="C19" s="7"/>
      <c r="D19" s="7"/>
    </row>
    <row r="20" spans="1:4" ht="43.5" customHeight="1" x14ac:dyDescent="0.4">
      <c r="A20" s="18" t="s">
        <v>29</v>
      </c>
      <c r="B20" s="9">
        <v>63.17</v>
      </c>
      <c r="C20" s="7"/>
      <c r="D20" s="7"/>
    </row>
    <row r="21" spans="1:4" ht="84.75" customHeight="1" x14ac:dyDescent="0.4">
      <c r="A21" s="18" t="s">
        <v>30</v>
      </c>
      <c r="B21" s="9">
        <v>545.78</v>
      </c>
      <c r="C21" s="7"/>
      <c r="D21" s="7"/>
    </row>
    <row r="22" spans="1:4" ht="55.5" customHeight="1" x14ac:dyDescent="0.4">
      <c r="A22" s="14" t="s">
        <v>31</v>
      </c>
      <c r="B22" s="9">
        <v>-15</v>
      </c>
      <c r="C22" s="7"/>
      <c r="D22" s="7"/>
    </row>
    <row r="23" spans="1:4" ht="30.75" customHeight="1" x14ac:dyDescent="0.4">
      <c r="A23" s="20" t="s">
        <v>3</v>
      </c>
      <c r="B23" s="21">
        <v>21416.33</v>
      </c>
      <c r="C23" s="21">
        <f t="shared" ref="C23:D23" si="1">C24+C25+C31+C33+C34+C35+C37+C38+C40+C41+C42+C43+C45+C46+C47+C36+C48+C49+C32+C39+C44+C50</f>
        <v>0</v>
      </c>
      <c r="D23" s="21">
        <f t="shared" si="1"/>
        <v>0</v>
      </c>
    </row>
    <row r="24" spans="1:4" ht="55.5" customHeight="1" x14ac:dyDescent="0.4">
      <c r="A24" s="18" t="s">
        <v>32</v>
      </c>
      <c r="B24" s="9">
        <v>2000</v>
      </c>
      <c r="C24" s="7"/>
      <c r="D24" s="7"/>
    </row>
    <row r="25" spans="1:4" ht="68.25" customHeight="1" x14ac:dyDescent="0.4">
      <c r="A25" s="15" t="s">
        <v>33</v>
      </c>
      <c r="B25" s="9">
        <v>335.37</v>
      </c>
      <c r="C25" s="7"/>
      <c r="D25" s="7"/>
    </row>
    <row r="26" spans="1:4" ht="134.25" customHeight="1" x14ac:dyDescent="0.4">
      <c r="A26" s="15" t="s">
        <v>34</v>
      </c>
      <c r="B26" s="9">
        <v>211.8</v>
      </c>
      <c r="C26" s="34"/>
      <c r="D26" s="34"/>
    </row>
    <row r="27" spans="1:4" ht="224.25" customHeight="1" x14ac:dyDescent="0.4">
      <c r="A27" s="15" t="s">
        <v>35</v>
      </c>
      <c r="B27" s="9">
        <v>703.2</v>
      </c>
      <c r="C27" s="34"/>
      <c r="D27" s="34"/>
    </row>
    <row r="28" spans="1:4" ht="162" customHeight="1" x14ac:dyDescent="0.4">
      <c r="A28" s="15" t="s">
        <v>36</v>
      </c>
      <c r="B28" s="9">
        <v>148.19999999999999</v>
      </c>
      <c r="C28" s="34"/>
      <c r="D28" s="34"/>
    </row>
    <row r="29" spans="1:4" ht="111" customHeight="1" x14ac:dyDescent="0.4">
      <c r="A29" s="15" t="s">
        <v>37</v>
      </c>
      <c r="B29" s="9">
        <v>9644</v>
      </c>
      <c r="C29" s="34"/>
      <c r="D29" s="34"/>
    </row>
    <row r="30" spans="1:4" ht="133.5" customHeight="1" x14ac:dyDescent="0.4">
      <c r="A30" s="15" t="s">
        <v>38</v>
      </c>
      <c r="B30" s="9">
        <v>-1500</v>
      </c>
      <c r="C30" s="34"/>
      <c r="D30" s="34"/>
    </row>
    <row r="31" spans="1:4" ht="140.25" customHeight="1" x14ac:dyDescent="0.4">
      <c r="A31" s="18" t="s">
        <v>39</v>
      </c>
      <c r="B31" s="9">
        <v>2200</v>
      </c>
      <c r="C31" s="9"/>
      <c r="D31" s="9"/>
    </row>
    <row r="32" spans="1:4" ht="150" customHeight="1" x14ac:dyDescent="0.4">
      <c r="A32" s="18" t="s">
        <v>40</v>
      </c>
      <c r="B32" s="9">
        <v>-6427.5</v>
      </c>
      <c r="C32" s="9"/>
      <c r="D32" s="9"/>
    </row>
    <row r="33" spans="1:4" ht="156.75" customHeight="1" x14ac:dyDescent="0.4">
      <c r="A33" s="15" t="s">
        <v>41</v>
      </c>
      <c r="B33" s="9">
        <v>674.46</v>
      </c>
      <c r="C33" s="7"/>
      <c r="D33" s="7"/>
    </row>
    <row r="34" spans="1:4" ht="86.25" customHeight="1" x14ac:dyDescent="0.4">
      <c r="A34" s="19" t="s">
        <v>42</v>
      </c>
      <c r="B34" s="9">
        <v>144.9</v>
      </c>
      <c r="C34" s="7"/>
      <c r="D34" s="7"/>
    </row>
    <row r="35" spans="1:4" ht="262.5" customHeight="1" x14ac:dyDescent="0.4">
      <c r="A35" s="15" t="s">
        <v>43</v>
      </c>
      <c r="B35" s="9">
        <v>734.79</v>
      </c>
      <c r="C35" s="7"/>
      <c r="D35" s="7"/>
    </row>
    <row r="36" spans="1:4" ht="248.25" customHeight="1" x14ac:dyDescent="0.4">
      <c r="A36" s="15" t="s">
        <v>44</v>
      </c>
      <c r="B36" s="9">
        <v>880.52</v>
      </c>
      <c r="C36" s="7"/>
      <c r="D36" s="7"/>
    </row>
    <row r="37" spans="1:4" ht="111.75" customHeight="1" x14ac:dyDescent="0.4">
      <c r="A37" s="15" t="s">
        <v>45</v>
      </c>
      <c r="B37" s="9">
        <v>0.2</v>
      </c>
      <c r="C37" s="7"/>
      <c r="D37" s="7"/>
    </row>
    <row r="38" spans="1:4" ht="138.75" customHeight="1" x14ac:dyDescent="0.4">
      <c r="A38" s="15" t="s">
        <v>46</v>
      </c>
      <c r="B38" s="9">
        <v>2.98</v>
      </c>
      <c r="C38" s="7"/>
      <c r="D38" s="7"/>
    </row>
    <row r="39" spans="1:4" ht="82.5" customHeight="1" x14ac:dyDescent="0.4">
      <c r="A39" s="15" t="s">
        <v>47</v>
      </c>
      <c r="B39" s="9">
        <v>0.2</v>
      </c>
      <c r="C39" s="7"/>
      <c r="D39" s="7"/>
    </row>
    <row r="40" spans="1:4" ht="132.75" customHeight="1" x14ac:dyDescent="0.4">
      <c r="A40" s="15" t="s">
        <v>48</v>
      </c>
      <c r="B40" s="9">
        <v>22.38</v>
      </c>
      <c r="C40" s="7"/>
      <c r="D40" s="7"/>
    </row>
    <row r="41" spans="1:4" ht="111" customHeight="1" x14ac:dyDescent="0.4">
      <c r="A41" s="15" t="s">
        <v>49</v>
      </c>
      <c r="B41" s="9">
        <v>0.6</v>
      </c>
      <c r="C41" s="7"/>
      <c r="D41" s="7"/>
    </row>
    <row r="42" spans="1:4" ht="144" customHeight="1" x14ac:dyDescent="0.4">
      <c r="A42" s="15" t="s">
        <v>50</v>
      </c>
      <c r="B42" s="9">
        <v>11.19</v>
      </c>
      <c r="C42" s="7"/>
      <c r="D42" s="7"/>
    </row>
    <row r="43" spans="1:4" ht="261" customHeight="1" x14ac:dyDescent="0.4">
      <c r="A43" s="15" t="s">
        <v>51</v>
      </c>
      <c r="B43" s="9">
        <v>6340.5</v>
      </c>
      <c r="C43" s="7"/>
      <c r="D43" s="7"/>
    </row>
    <row r="44" spans="1:4" ht="133.5" customHeight="1" x14ac:dyDescent="0.4">
      <c r="A44" s="15" t="s">
        <v>52</v>
      </c>
      <c r="B44" s="9">
        <v>1130.5</v>
      </c>
      <c r="C44" s="7"/>
      <c r="D44" s="7"/>
    </row>
    <row r="45" spans="1:4" ht="135.75" customHeight="1" x14ac:dyDescent="0.4">
      <c r="A45" s="15" t="s">
        <v>53</v>
      </c>
      <c r="B45" s="9">
        <v>179.7</v>
      </c>
      <c r="C45" s="7"/>
      <c r="D45" s="7"/>
    </row>
    <row r="46" spans="1:4" ht="265.5" customHeight="1" x14ac:dyDescent="0.4">
      <c r="A46" s="15" t="s">
        <v>54</v>
      </c>
      <c r="B46" s="9">
        <v>697.2</v>
      </c>
      <c r="C46" s="7"/>
      <c r="D46" s="7"/>
    </row>
    <row r="47" spans="1:4" ht="109.5" customHeight="1" x14ac:dyDescent="0.4">
      <c r="A47" s="15" t="s">
        <v>55</v>
      </c>
      <c r="B47" s="9">
        <v>5.6</v>
      </c>
      <c r="C47" s="7"/>
      <c r="D47" s="7"/>
    </row>
    <row r="48" spans="1:4" ht="56.25" customHeight="1" x14ac:dyDescent="0.4">
      <c r="A48" s="15" t="s">
        <v>56</v>
      </c>
      <c r="B48" s="9">
        <v>-441.66</v>
      </c>
      <c r="C48" s="7"/>
      <c r="D48" s="7"/>
    </row>
    <row r="49" spans="1:4" ht="104.25" customHeight="1" x14ac:dyDescent="0.4">
      <c r="A49" s="15" t="s">
        <v>57</v>
      </c>
      <c r="B49" s="9">
        <v>3063.2</v>
      </c>
      <c r="C49" s="7"/>
      <c r="D49" s="7"/>
    </row>
    <row r="50" spans="1:4" ht="42.75" customHeight="1" x14ac:dyDescent="0.4">
      <c r="A50" s="15" t="s">
        <v>58</v>
      </c>
      <c r="B50" s="9">
        <v>654</v>
      </c>
      <c r="C50" s="7"/>
      <c r="D50" s="7"/>
    </row>
    <row r="51" spans="1:4" ht="71.25" customHeight="1" x14ac:dyDescent="0.4">
      <c r="A51" s="13" t="s">
        <v>0</v>
      </c>
      <c r="B51" s="12">
        <f>B52+B57+B71+B78+B91+B69</f>
        <v>22418.04</v>
      </c>
      <c r="C51" s="7" t="e">
        <f>C52+#REF!+#REF!+#REF!+#REF!</f>
        <v>#REF!</v>
      </c>
      <c r="D51" s="7" t="e">
        <f>D52+#REF!+#REF!+#REF!+#REF!</f>
        <v>#REF!</v>
      </c>
    </row>
    <row r="52" spans="1:4" ht="60.75" customHeight="1" x14ac:dyDescent="0.4">
      <c r="A52" s="23" t="s">
        <v>6</v>
      </c>
      <c r="B52" s="24">
        <f>B55+B56+B53+B54</f>
        <v>255.28000000000003</v>
      </c>
      <c r="C52" s="22" t="e">
        <f>#REF!+#REF!+#REF!</f>
        <v>#REF!</v>
      </c>
      <c r="D52" s="8" t="e">
        <f>#REF!+#REF!+#REF!</f>
        <v>#REF!</v>
      </c>
    </row>
    <row r="53" spans="1:4" ht="159.75" customHeight="1" x14ac:dyDescent="0.4">
      <c r="A53" s="25" t="s">
        <v>59</v>
      </c>
      <c r="B53" s="26">
        <v>19.5</v>
      </c>
      <c r="C53" s="35"/>
      <c r="D53" s="35"/>
    </row>
    <row r="54" spans="1:4" ht="109.5" customHeight="1" x14ac:dyDescent="0.4">
      <c r="A54" s="25" t="s">
        <v>61</v>
      </c>
      <c r="B54" s="26">
        <v>674.46</v>
      </c>
      <c r="C54" s="35"/>
      <c r="D54" s="35"/>
    </row>
    <row r="55" spans="1:4" ht="248.25" customHeight="1" x14ac:dyDescent="0.4">
      <c r="A55" s="36" t="s">
        <v>60</v>
      </c>
      <c r="B55" s="26">
        <v>2.98</v>
      </c>
    </row>
    <row r="56" spans="1:4" ht="77.25" customHeight="1" x14ac:dyDescent="0.4">
      <c r="A56" s="31" t="s">
        <v>12</v>
      </c>
      <c r="B56" s="26">
        <v>-441.66</v>
      </c>
    </row>
    <row r="57" spans="1:4" ht="62.25" customHeight="1" x14ac:dyDescent="0.4">
      <c r="A57" s="27" t="s">
        <v>7</v>
      </c>
      <c r="B57" s="24">
        <f>B58+B59+B60+B61+B62+B63+B64+B65+B67+B66</f>
        <v>-7384.6500000000005</v>
      </c>
    </row>
    <row r="58" spans="1:4" ht="194.25" customHeight="1" x14ac:dyDescent="0.4">
      <c r="A58" s="32" t="s">
        <v>62</v>
      </c>
      <c r="B58" s="26">
        <v>235.85</v>
      </c>
    </row>
    <row r="59" spans="1:4" ht="105" x14ac:dyDescent="0.4">
      <c r="A59" s="29" t="s">
        <v>63</v>
      </c>
      <c r="B59" s="26">
        <v>0.2</v>
      </c>
    </row>
    <row r="60" spans="1:4" ht="157.5" x14ac:dyDescent="0.4">
      <c r="A60" s="29" t="s">
        <v>13</v>
      </c>
      <c r="B60" s="26">
        <v>-1500</v>
      </c>
    </row>
    <row r="61" spans="1:4" ht="105" x14ac:dyDescent="0.4">
      <c r="A61" s="28" t="s">
        <v>64</v>
      </c>
      <c r="B61" s="26">
        <v>22.38</v>
      </c>
    </row>
    <row r="62" spans="1:4" ht="78.75" x14ac:dyDescent="0.4">
      <c r="A62" s="28" t="s">
        <v>65</v>
      </c>
      <c r="B62" s="26">
        <v>0.6</v>
      </c>
    </row>
    <row r="63" spans="1:4" ht="131.25" x14ac:dyDescent="0.4">
      <c r="A63" s="28" t="s">
        <v>66</v>
      </c>
      <c r="B63" s="26">
        <v>179.7</v>
      </c>
    </row>
    <row r="64" spans="1:4" ht="112.5" customHeight="1" x14ac:dyDescent="0.4">
      <c r="A64" s="28" t="s">
        <v>67</v>
      </c>
      <c r="B64" s="26">
        <v>5.6</v>
      </c>
    </row>
    <row r="65" spans="1:2" ht="52.5" x14ac:dyDescent="0.4">
      <c r="A65" s="29" t="s">
        <v>68</v>
      </c>
      <c r="B65" s="26">
        <v>192.99</v>
      </c>
    </row>
    <row r="66" spans="1:2" ht="78.75" x14ac:dyDescent="0.4">
      <c r="A66" s="29" t="s">
        <v>14</v>
      </c>
      <c r="B66" s="26">
        <v>335.37</v>
      </c>
    </row>
    <row r="67" spans="1:2" ht="52.5" x14ac:dyDescent="0.4">
      <c r="A67" s="29" t="s">
        <v>8</v>
      </c>
      <c r="B67" s="26">
        <v>-6857.34</v>
      </c>
    </row>
    <row r="68" spans="1:2" ht="78.75" x14ac:dyDescent="0.4">
      <c r="A68" s="37" t="s">
        <v>80</v>
      </c>
      <c r="B68" s="26">
        <v>144.9</v>
      </c>
    </row>
    <row r="69" spans="1:2" ht="27" x14ac:dyDescent="0.4">
      <c r="A69" s="23" t="s">
        <v>69</v>
      </c>
      <c r="B69" s="24">
        <f>B70</f>
        <v>25.02</v>
      </c>
    </row>
    <row r="70" spans="1:2" ht="63.75" customHeight="1" x14ac:dyDescent="0.4">
      <c r="A70" s="29" t="s">
        <v>68</v>
      </c>
      <c r="B70" s="26">
        <v>25.02</v>
      </c>
    </row>
    <row r="71" spans="1:2" ht="54" x14ac:dyDescent="0.4">
      <c r="A71" s="30" t="s">
        <v>9</v>
      </c>
      <c r="B71" s="24">
        <f>B72+B73+B74+B75+B76+B77</f>
        <v>4058.89</v>
      </c>
    </row>
    <row r="72" spans="1:2" ht="162.75" customHeight="1" x14ac:dyDescent="0.4">
      <c r="A72" s="31" t="s">
        <v>70</v>
      </c>
      <c r="B72" s="26">
        <v>45.9</v>
      </c>
    </row>
    <row r="73" spans="1:2" ht="183.75" customHeight="1" x14ac:dyDescent="0.4">
      <c r="A73" s="32" t="s">
        <v>74</v>
      </c>
      <c r="B73" s="26">
        <v>124.58</v>
      </c>
    </row>
    <row r="74" spans="1:2" ht="105" x14ac:dyDescent="0.4">
      <c r="A74" s="31" t="s">
        <v>15</v>
      </c>
      <c r="B74" s="26">
        <v>-5911.9</v>
      </c>
    </row>
    <row r="75" spans="1:2" ht="57" customHeight="1" x14ac:dyDescent="0.4">
      <c r="A75" s="15" t="s">
        <v>71</v>
      </c>
      <c r="B75" s="26">
        <v>9644</v>
      </c>
    </row>
    <row r="76" spans="1:2" ht="78.75" x14ac:dyDescent="0.4">
      <c r="A76" s="31" t="s">
        <v>72</v>
      </c>
      <c r="B76" s="26">
        <v>156.31</v>
      </c>
    </row>
    <row r="77" spans="1:2" ht="0.75" customHeight="1" x14ac:dyDescent="0.4">
      <c r="A77" s="32"/>
      <c r="B77" s="26"/>
    </row>
    <row r="78" spans="1:2" ht="27" x14ac:dyDescent="0.4">
      <c r="A78" s="30" t="s">
        <v>10</v>
      </c>
      <c r="B78" s="24">
        <f>B79+B80+B81+B82+B83+B84+B85+B86+B87+B88+B89+B90</f>
        <v>17457.150000000001</v>
      </c>
    </row>
    <row r="79" spans="1:2" ht="78.75" x14ac:dyDescent="0.4">
      <c r="A79" s="32" t="s">
        <v>16</v>
      </c>
      <c r="B79" s="26">
        <v>-515.6</v>
      </c>
    </row>
    <row r="80" spans="1:2" ht="159" customHeight="1" x14ac:dyDescent="0.4">
      <c r="A80" s="37" t="s">
        <v>73</v>
      </c>
      <c r="B80" s="26">
        <v>211.8</v>
      </c>
    </row>
    <row r="81" spans="1:2" ht="192.75" customHeight="1" x14ac:dyDescent="0.4">
      <c r="A81" s="32" t="s">
        <v>75</v>
      </c>
      <c r="B81" s="26">
        <v>117.06</v>
      </c>
    </row>
    <row r="82" spans="1:2" ht="162.75" customHeight="1" x14ac:dyDescent="0.4">
      <c r="A82" s="32" t="s">
        <v>76</v>
      </c>
      <c r="B82" s="26">
        <v>102.3</v>
      </c>
    </row>
    <row r="83" spans="1:2" ht="116.25" customHeight="1" x14ac:dyDescent="0.4">
      <c r="A83" s="32" t="s">
        <v>77</v>
      </c>
      <c r="B83" s="26">
        <v>11.9</v>
      </c>
    </row>
    <row r="84" spans="1:2" ht="215.25" customHeight="1" x14ac:dyDescent="0.4">
      <c r="A84" s="37" t="s">
        <v>78</v>
      </c>
      <c r="B84" s="26">
        <v>734.79</v>
      </c>
    </row>
    <row r="85" spans="1:2" ht="210" x14ac:dyDescent="0.4">
      <c r="A85" s="37" t="s">
        <v>79</v>
      </c>
      <c r="B85" s="26">
        <v>880.52</v>
      </c>
    </row>
    <row r="86" spans="1:2" ht="157.5" x14ac:dyDescent="0.4">
      <c r="A86" s="32" t="s">
        <v>17</v>
      </c>
      <c r="B86" s="26">
        <v>6340.5</v>
      </c>
    </row>
    <row r="87" spans="1:2" ht="105" customHeight="1" x14ac:dyDescent="0.4">
      <c r="A87" s="32" t="s">
        <v>81</v>
      </c>
      <c r="B87" s="26">
        <v>1130.5</v>
      </c>
    </row>
    <row r="88" spans="1:2" ht="225" customHeight="1" x14ac:dyDescent="0.4">
      <c r="A88" s="38" t="s">
        <v>82</v>
      </c>
      <c r="B88" s="26">
        <v>697.2</v>
      </c>
    </row>
    <row r="89" spans="1:2" ht="86.25" customHeight="1" x14ac:dyDescent="0.4">
      <c r="A89" s="32" t="s">
        <v>83</v>
      </c>
      <c r="B89" s="26">
        <v>1680.19</v>
      </c>
    </row>
    <row r="90" spans="1:2" ht="84" customHeight="1" x14ac:dyDescent="0.4">
      <c r="A90" s="32" t="s">
        <v>84</v>
      </c>
      <c r="B90" s="26">
        <f>6000+65.99</f>
        <v>6065.99</v>
      </c>
    </row>
    <row r="91" spans="1:2" ht="27" x14ac:dyDescent="0.4">
      <c r="A91" s="30" t="s">
        <v>11</v>
      </c>
      <c r="B91" s="24">
        <f>B92+B93+B94+B95+B97+B96</f>
        <v>8006.35</v>
      </c>
    </row>
    <row r="92" spans="1:2" ht="75.75" customHeight="1" x14ac:dyDescent="0.4">
      <c r="A92" s="32" t="s">
        <v>85</v>
      </c>
      <c r="B92" s="26">
        <v>88.32</v>
      </c>
    </row>
    <row r="93" spans="1:2" ht="54.75" customHeight="1" x14ac:dyDescent="0.4">
      <c r="A93" s="33" t="s">
        <v>89</v>
      </c>
      <c r="B93" s="26">
        <v>920.37</v>
      </c>
    </row>
    <row r="94" spans="1:2" ht="236.25" x14ac:dyDescent="0.4">
      <c r="A94" s="33" t="s">
        <v>88</v>
      </c>
      <c r="B94" s="26">
        <v>3937.74</v>
      </c>
    </row>
    <row r="95" spans="1:2" ht="105" x14ac:dyDescent="0.4">
      <c r="A95" s="32" t="s">
        <v>86</v>
      </c>
      <c r="B95" s="26">
        <v>0.2</v>
      </c>
    </row>
    <row r="96" spans="1:2" ht="87.75" customHeight="1" x14ac:dyDescent="0.4">
      <c r="A96" s="32" t="s">
        <v>62</v>
      </c>
      <c r="B96" s="26">
        <v>184.24</v>
      </c>
    </row>
    <row r="97" spans="1:2" ht="78.75" customHeight="1" x14ac:dyDescent="0.4">
      <c r="A97" s="33" t="s">
        <v>18</v>
      </c>
      <c r="B97" s="26">
        <v>2875.48</v>
      </c>
    </row>
    <row r="195" spans="8:8" x14ac:dyDescent="0.4">
      <c r="H195" s="1">
        <v>150</v>
      </c>
    </row>
  </sheetData>
  <mergeCells count="1">
    <mergeCell ref="A2:B2"/>
  </mergeCells>
  <pageMargins left="0.23622047244094491" right="0.23622047244094491" top="0.74803149606299213" bottom="0.74803149606299213" header="0.31496062992125984" footer="0.31496062992125984"/>
  <pageSetup paperSize="9" scale="42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2019-11-11T07:50:22Z</dcterms:modified>
</cp:coreProperties>
</file>